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  <externalReference r:id="rId17"/>
  </externalReferences>
  <definedNames>
    <definedName name="TABLE" localSheetId="10">'Ф20'!#REF!</definedName>
    <definedName name="TABLE_2" localSheetId="10">'Ф20'!#REF!</definedName>
    <definedName name="_xlnm.Print_Area" localSheetId="0">'Ф10'!$A$1:$T$32</definedName>
    <definedName name="_xlnm.Print_Area" localSheetId="1">'Ф11'!$A$1:$X$34</definedName>
    <definedName name="_xlnm.Print_Area" localSheetId="2">'Ф12'!$A$1:$V$32</definedName>
    <definedName name="_xlnm.Print_Area" localSheetId="3">'Ф13'!$A$1:$CA$34</definedName>
    <definedName name="_xlnm.Print_Area" localSheetId="6">'Ф16'!$A$1:$BH$33</definedName>
    <definedName name="_xlnm.Print_Area" localSheetId="7">'Ф17'!$A$1:$BC$33</definedName>
    <definedName name="_xlnm.Print_Area" localSheetId="8">'Ф18'!$A$1:$BK$33</definedName>
    <definedName name="_xlnm.Print_Area" localSheetId="9">'Ф19'!$A$1:$M$32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<sst xmlns="http://schemas.openxmlformats.org/spreadsheetml/2006/main" count="6858" uniqueCount="923">
  <si>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</si>
  <si>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</si>
  <si>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</si>
  <si>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</si>
  <si>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</si>
  <si>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</si>
  <si>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</si>
  <si>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</si>
  <si>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</si>
  <si>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</si>
  <si>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</si>
  <si>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</si>
  <si>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</si>
  <si>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</si>
  <si>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</si>
  <si>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</si>
  <si>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</si>
  <si>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</si>
  <si>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</si>
  <si>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</si>
  <si>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</si>
  <si>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</si>
  <si>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</si>
  <si>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</si>
  <si>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</si>
  <si>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</si>
  <si>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</si>
  <si>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</si>
  <si>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</si>
  <si>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</si>
  <si>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</si>
  <si>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</si>
  <si>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</si>
  <si>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</si>
  <si>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</si>
  <si>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</si>
  <si>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</si>
  <si>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</si>
  <si>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</si>
  <si>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</si>
  <si>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</si>
  <si>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</si>
  <si>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</si>
  <si>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</si>
  <si>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</si>
  <si>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</si>
  <si>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</si>
  <si>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</si>
  <si>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</si>
  <si>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</si>
  <si>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</si>
  <si>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</si>
  <si>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</si>
  <si>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</si>
  <si>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</si>
  <si>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</si>
  <si>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</si>
  <si>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</si>
  <si>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</si>
  <si>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</si>
  <si>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</si>
  <si>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</si>
  <si>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</si>
  <si>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</si>
  <si>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</si>
  <si>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</si>
  <si>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</si>
  <si>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</si>
  <si>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</si>
  <si>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</si>
  <si>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</si>
  <si>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</si>
  <si>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</si>
  <si>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</si>
  <si>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</si>
  <si>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</si>
  <si>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</si>
  <si>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</si>
  <si>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</si>
  <si>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</si>
  <si>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</si>
  <si>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</si>
  <si>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</si>
  <si>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</si>
  <si>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</si>
  <si>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</si>
  <si>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</si>
  <si>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</si>
  <si>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</si>
  <si>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</si>
  <si>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</si>
  <si>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</si>
  <si>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</si>
  <si>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</si>
  <si>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</si>
  <si>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</si>
  <si>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</si>
  <si>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</si>
  <si>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</si>
  <si>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</si>
  <si>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</si>
  <si>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</si>
  <si>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</si>
  <si>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</si>
  <si>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</si>
  <si>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</si>
  <si>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</si>
  <si>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</si>
  <si>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</si>
  <si>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</si>
  <si>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</si>
  <si>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</si>
  <si>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</si>
  <si>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</si>
  <si>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</si>
  <si>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</si>
  <si>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</si>
  <si>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</si>
  <si>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</si>
  <si>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</si>
  <si>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</si>
  <si>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</si>
  <si>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</si>
  <si>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</si>
  <si>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</si>
  <si>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</si>
  <si>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</si>
  <si>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</si>
  <si>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</si>
  <si>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</si>
  <si>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</si>
  <si>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</si>
  <si>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</si>
  <si>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</si>
  <si>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</si>
  <si>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</si>
  <si>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</si>
  <si>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</si>
  <si>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</si>
  <si>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</si>
  <si>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</si>
  <si>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</si>
  <si>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</si>
  <si>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</si>
  <si>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</si>
  <si>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</si>
  <si>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</si>
  <si>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</si>
  <si>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</si>
  <si>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</si>
  <si>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</si>
  <si>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</si>
  <si>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</si>
  <si>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</si>
  <si>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</si>
  <si>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</si>
  <si>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</si>
  <si>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</si>
  <si>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</si>
  <si>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</si>
  <si>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</si>
  <si>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</si>
  <si>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</si>
  <si>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</si>
  <si>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</si>
  <si>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</si>
  <si>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</si>
  <si>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</si>
  <si>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</si>
  <si>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</si>
  <si>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</si>
  <si>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</si>
  <si>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</si>
  <si>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</si>
  <si>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</si>
  <si>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</si>
  <si>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</si>
  <si>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</si>
  <si>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</si>
  <si>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</si>
  <si>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</si>
  <si>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</si>
  <si>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</si>
  <si>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</si>
  <si>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</si>
  <si>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</si>
  <si>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</si>
  <si>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</si>
  <si>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</si>
  <si>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</si>
  <si>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</si>
  <si>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</si>
  <si>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</si>
  <si>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</si>
  <si>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</si>
  <si>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</si>
  <si>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</si>
  <si>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</si>
  <si>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</si>
  <si>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</si>
  <si>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</si>
  <si>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</si>
  <si>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</si>
  <si>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</si>
  <si>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</si>
  <si>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</si>
  <si>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</si>
  <si>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</si>
  <si>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</si>
  <si>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</si>
  <si>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</si>
  <si>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</si>
  <si>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</si>
  <si>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</si>
  <si>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</si>
  <si>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</si>
  <si>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</si>
  <si>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</si>
  <si>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</si>
  <si>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</si>
  <si>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</si>
  <si>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</si>
  <si>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</si>
  <si>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</si>
  <si>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</si>
  <si>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</si>
  <si>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</si>
  <si>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</si>
  <si>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</si>
  <si>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</si>
  <si>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</si>
  <si>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</si>
  <si>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</si>
  <si>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</si>
  <si>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</si>
  <si>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</si>
  <si>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</si>
  <si>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</si>
  <si>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</si>
  <si>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</si>
  <si>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</si>
  <si>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</si>
  <si>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</si>
  <si>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</si>
  <si>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</si>
  <si>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</si>
  <si>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</si>
  <si>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</si>
  <si>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</si>
  <si>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</si>
  <si>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</si>
  <si>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</si>
  <si>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</si>
  <si>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</si>
  <si>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</si>
  <si>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</si>
  <si>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</si>
  <si>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</si>
  <si>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</si>
  <si>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</si>
  <si>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</si>
  <si>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</si>
  <si>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</si>
  <si>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</si>
  <si>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</si>
  <si>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</si>
  <si>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</si>
  <si>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</si>
  <si>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</si>
  <si>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</si>
  <si>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</si>
  <si>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</si>
  <si>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</si>
  <si>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</si>
  <si>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</si>
  <si>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</si>
  <si>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</si>
  <si>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</si>
  <si>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</si>
  <si>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</si>
  <si>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</si>
  <si>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</si>
  <si>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</si>
  <si>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</si>
  <si>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</si>
  <si>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</si>
  <si>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</si>
  <si>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</si>
  <si>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</si>
  <si>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</si>
  <si>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</si>
  <si>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</si>
  <si>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</si>
  <si>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</si>
  <si>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</si>
  <si>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</si>
  <si>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</si>
  <si>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</si>
  <si>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</si>
  <si>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</si>
  <si>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</si>
  <si>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</si>
  <si>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</si>
  <si>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</si>
  <si>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</si>
  <si>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</si>
  <si>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</si>
  <si>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</si>
  <si>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</si>
  <si>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</si>
  <si>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</si>
  <si>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</si>
  <si>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</si>
  <si>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</si>
  <si>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</si>
  <si>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</si>
  <si>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</si>
  <si>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</si>
  <si>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</si>
  <si>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</si>
  <si>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</si>
  <si>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</si>
  <si>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</si>
  <si>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</si>
  <si>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</si>
  <si>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</si>
  <si>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</si>
  <si>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</si>
  <si>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</si>
  <si>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</si>
  <si>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</si>
  <si>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</si>
  <si>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</si>
  <si>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</si>
  <si>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</si>
  <si>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</si>
  <si>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</si>
  <si>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</si>
  <si>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</si>
  <si>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</si>
  <si>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</si>
  <si>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</si>
  <si>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</si>
  <si>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</si>
  <si>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</si>
  <si>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</si>
  <si>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</si>
  <si>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</si>
  <si>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</si>
  <si>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</si>
  <si>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</si>
  <si>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</si>
  <si>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</si>
  <si>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</si>
  <si>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</si>
  <si>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</si>
  <si>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</si>
  <si>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</si>
  <si>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</si>
  <si>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</si>
  <si>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</si>
  <si>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</si>
  <si>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</si>
  <si>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</si>
  <si>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</si>
  <si>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</si>
  <si>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</si>
  <si>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</si>
  <si>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</si>
  <si>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</si>
  <si>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</si>
  <si>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</si>
  <si>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</si>
  <si>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</si>
  <si>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</si>
  <si>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</si>
  <si>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</si>
  <si>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</si>
  <si>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</si>
  <si>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</si>
  <si>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</si>
  <si>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</si>
  <si>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</si>
  <si>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</si>
  <si>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</si>
  <si>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</si>
  <si>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</si>
  <si>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</si>
  <si>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</si>
  <si>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</si>
  <si>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</si>
  <si>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</si>
  <si>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</si>
  <si>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</si>
  <si>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</si>
  <si>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</si>
  <si>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</si>
  <si>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</si>
  <si>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</si>
  <si>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</si>
  <si>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</si>
  <si>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</si>
  <si>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</si>
  <si>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</si>
  <si>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</si>
  <si>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</si>
  <si>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</si>
  <si>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</si>
  <si>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</si>
  <si>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</si>
  <si>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</si>
  <si>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</si>
  <si>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</si>
  <si>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</si>
  <si>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</si>
  <si>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</si>
  <si>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</si>
  <si>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</si>
  <si>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</si>
  <si>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</si>
  <si>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</si>
  <si>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</si>
  <si>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</si>
  <si>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</si>
  <si>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</si>
  <si>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</si>
  <si>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</si>
  <si>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</si>
  <si>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</si>
  <si>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</si>
  <si>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</si>
  <si>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</si>
  <si>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</si>
  <si>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</si>
  <si>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</si>
  <si>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</si>
  <si>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</si>
  <si>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</si>
  <si>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</si>
  <si>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</si>
  <si>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</si>
  <si>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</si>
  <si>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</si>
  <si>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</si>
  <si>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</si>
  <si>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</si>
  <si>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</si>
  <si>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</si>
  <si>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</si>
  <si>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</si>
  <si>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</si>
  <si>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</si>
  <si>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</si>
  <si>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</si>
  <si>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</si>
  <si>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</si>
  <si>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</si>
  <si>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</si>
  <si>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</si>
  <si>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</si>
  <si>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</si>
  <si>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</si>
  <si>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</si>
  <si>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</si>
  <si>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</si>
  <si>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</si>
  <si>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</si>
  <si>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</si>
  <si>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</si>
  <si>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</si>
  <si>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</si>
  <si>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</si>
  <si>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</si>
  <si>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</si>
  <si>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</si>
  <si>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</si>
  <si>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</si>
  <si>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</si>
  <si>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</si>
  <si>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</si>
  <si>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</si>
  <si>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</si>
  <si>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</si>
  <si>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</si>
  <si>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</si>
  <si>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</si>
  <si>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</si>
  <si>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</si>
  <si>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</si>
  <si>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</si>
  <si>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</si>
  <si>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</si>
  <si>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</si>
  <si>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</si>
  <si>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</si>
  <si>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</si>
  <si>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</si>
  <si>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</si>
  <si>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</si>
  <si>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</si>
  <si>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</si>
  <si>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</si>
  <si>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</si>
  <si>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</si>
  <si>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</si>
  <si>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</si>
  <si>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</si>
  <si>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</si>
  <si>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</si>
  <si>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</si>
  <si>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</si>
  <si>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</si>
  <si>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</si>
  <si>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</si>
  <si>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</si>
  <si>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</si>
  <si>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</si>
  <si>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</si>
  <si>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</si>
  <si>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</si>
  <si>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</si>
  <si>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</si>
  <si>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</si>
  <si>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</si>
  <si>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</si>
  <si>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</si>
  <si>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</si>
  <si>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</si>
  <si>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</si>
  <si>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</si>
  <si>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</si>
  <si>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</si>
  <si>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</si>
  <si>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</si>
  <si>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</si>
  <si>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</si>
  <si>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</si>
  <si>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</si>
  <si>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</si>
  <si>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</si>
  <si>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</si>
  <si>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</si>
  <si>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</si>
  <si>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</si>
  <si>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</si>
  <si>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</si>
  <si>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</si>
  <si>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</si>
  <si>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</si>
  <si>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</si>
  <si>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</si>
  <si>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</si>
  <si>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</si>
  <si>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</si>
  <si>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</si>
  <si>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</si>
  <si>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</si>
  <si>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</si>
  <si>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</si>
  <si>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</si>
  <si>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</si>
  <si>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</si>
  <si>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</si>
  <si>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</si>
  <si>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</si>
  <si>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</si>
  <si>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</si>
  <si>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</si>
  <si>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</si>
  <si>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</si>
  <si>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</si>
  <si>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</si>
  <si>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</si>
  <si>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</si>
  <si>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</si>
  <si>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</si>
  <si>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</si>
  <si>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</si>
  <si>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</si>
  <si>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</si>
  <si>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</si>
  <si>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</si>
  <si>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</si>
  <si>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</si>
  <si>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</si>
  <si>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</si>
  <si>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</si>
  <si>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</si>
  <si>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</si>
  <si>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</si>
  <si>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</si>
  <si>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</si>
  <si>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</si>
  <si>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</si>
  <si>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</si>
  <si>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</si>
  <si>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</si>
  <si>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</si>
  <si>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</si>
  <si>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</si>
  <si>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</si>
  <si>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</si>
  <si>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</si>
  <si>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</si>
  <si>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</si>
  <si>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</si>
  <si>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</si>
  <si>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</si>
  <si>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</si>
  <si>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</si>
  <si>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</si>
  <si>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</si>
  <si>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</si>
  <si>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</si>
  <si>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</si>
  <si>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</si>
  <si>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</si>
  <si>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</si>
  <si>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</si>
  <si>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</si>
  <si>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</si>
  <si>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</si>
  <si>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</si>
  <si>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</si>
  <si>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</si>
  <si>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</si>
  <si>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</si>
  <si>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</si>
  <si>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</si>
  <si>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</si>
  <si>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</si>
  <si>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</si>
  <si>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</si>
  <si>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</si>
  <si>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</si>
  <si>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</si>
  <si>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</si>
  <si>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</si>
  <si>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</si>
  <si>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</si>
  <si>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</si>
  <si>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</si>
  <si>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</si>
  <si>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</si>
  <si>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</si>
  <si>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</si>
  <si>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</si>
  <si>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</si>
  <si>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</si>
  <si>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</si>
  <si>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</si>
  <si>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</si>
  <si>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</si>
  <si>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</si>
  <si>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</si>
  <si>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</si>
  <si>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</si>
  <si>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</si>
  <si>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</si>
  <si>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</si>
  <si>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</si>
  <si>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</si>
  <si>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</si>
  <si>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</si>
  <si>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</si>
  <si>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</si>
  <si>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</si>
  <si>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</si>
  <si>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</si>
  <si>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</si>
  <si>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</si>
  <si>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</si>
  <si>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</si>
  <si>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</si>
  <si>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</si>
  <si>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</si>
  <si>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</si>
  <si>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</si>
  <si>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</si>
  <si>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</si>
  <si>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</si>
  <si>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</si>
  <si>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</si>
  <si>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</si>
  <si>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</si>
  <si>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</si>
  <si>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</si>
  <si>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</si>
  <si>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</si>
  <si>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</si>
  <si>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</si>
  <si>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</si>
  <si>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</si>
  <si>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</si>
  <si>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</si>
  <si>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</si>
  <si>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</si>
  <si>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</si>
  <si>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</si>
  <si>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</si>
  <si>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</si>
  <si>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</si>
  <si>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</si>
  <si>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</si>
  <si>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</si>
  <si>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</si>
  <si>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</si>
  <si>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</si>
  <si>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</si>
  <si>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</si>
  <si>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</si>
  <si>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</si>
  <si>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</si>
  <si>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</si>
  <si>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</si>
  <si>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</si>
  <si>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</si>
  <si>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</si>
  <si>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</si>
  <si>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</si>
  <si>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</si>
  <si>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</si>
  <si>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</si>
  <si>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</si>
  <si>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</si>
  <si>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</si>
  <si>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</si>
  <si>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</si>
  <si>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</si>
  <si>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</si>
  <si>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</si>
  <si>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</si>
  <si>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</si>
  <si>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</si>
  <si>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</si>
  <si>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</si>
  <si>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</si>
  <si>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</si>
  <si>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</si>
  <si>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</si>
  <si>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</si>
  <si>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</si>
  <si>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</si>
  <si>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</si>
  <si>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</si>
  <si>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</si>
  <si>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</si>
  <si>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</si>
  <si>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</si>
  <si>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</si>
  <si>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</si>
  <si>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</si>
  <si>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</si>
  <si>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</si>
  <si>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</si>
  <si>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</si>
  <si>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</si>
  <si>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</si>
  <si>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</si>
  <si>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</si>
  <si>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</si>
  <si>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</si>
  <si>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</si>
  <si>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</si>
  <si>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</si>
  <si>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</si>
  <si>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</si>
  <si>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</si>
  <si>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</si>
  <si>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</si>
  <si>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</si>
  <si>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</si>
  <si>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</si>
  <si>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</si>
  <si>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</si>
  <si>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</si>
  <si>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</si>
  <si>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</si>
  <si>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</si>
  <si>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</si>
  <si>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</si>
  <si>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</si>
  <si>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</si>
  <si>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</si>
  <si>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</si>
  <si>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</si>
  <si>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</si>
  <si>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</si>
  <si>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</si>
  <si>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</si>
  <si>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</si>
  <si>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</si>
  <si>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</si>
  <si>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</si>
  <si>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</si>
  <si>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</si>
  <si>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</si>
  <si>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</si>
  <si>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</si>
  <si>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</si>
  <si>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</si>
  <si>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</si>
  <si>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</si>
  <si>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</si>
  <si>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</si>
  <si>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</si>
  <si>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</si>
  <si>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</si>
  <si>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</si>
  <si>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</si>
  <si>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</si>
  <si>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</si>
  <si>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</si>
  <si>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</si>
  <si>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</si>
  <si>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</si>
  <si>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</si>
  <si>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</si>
  <si>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</si>
  <si>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</si>
  <si>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</si>
  <si>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</si>
  <si>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</si>
  <si>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</si>
  <si>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</si>
  <si>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</si>
  <si>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</si>
  <si>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</si>
  <si>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</si>
  <si>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</si>
  <si>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</si>
  <si>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</si>
  <si>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</si>
  <si>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</si>
  <si>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</si>
  <si>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</si>
  <si>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</si>
  <si>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</si>
  <si>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</si>
  <si>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</si>
  <si>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</si>
  <si>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</si>
  <si>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</si>
  <si>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</si>
  <si>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</si>
  <si>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</si>
  <si>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</si>
  <si>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</si>
  <si>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</si>
  <si>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</si>
  <si>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</si>
  <si>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</si>
  <si>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</si>
  <si>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</si>
  <si>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</si>
  <si>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</si>
  <si>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</si>
  <si>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</si>
  <si>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</si>
  <si>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</si>
  <si>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</si>
  <si>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</si>
  <si>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</si>
  <si>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</si>
  <si>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</si>
  <si>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</si>
  <si>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</si>
  <si>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</si>
  <si>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</si>
  <si>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</si>
  <si>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</si>
  <si>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</si>
  <si>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</si>
  <si>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</si>
  <si>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</si>
  <si>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</si>
  <si>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</si>
  <si>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</si>
  <si>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</si>
  <si>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</si>
  <si>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</si>
  <si>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</si>
  <si>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</si>
  <si>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</si>
  <si>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</si>
  <si>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</si>
  <si>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</si>
  <si>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</si>
  <si>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</si>
  <si>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</si>
  <si>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</si>
  <si>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Приказ Департамента тарифного регулирования Томской области от 31.10.2019 № 6-348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</si>
  <si>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</si>
  <si>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</si>
  <si>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</si>
  <si>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</si>
  <si>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</si>
  <si>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</si>
  <si>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</si>
  <si>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</si>
  <si>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</si>
  <si>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</si>
  <si>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1 шт</t>
  </si>
  <si>
    <t>Вывод объектов инвестиционной деятельности (мощностей) из эксплуатации в год 2020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</si>
  <si>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</si>
  <si>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2021</t>
  </si>
  <si>
    <t>Фактический объем финансирования капитальных вложений на 01.01. 2021 года,
млн. рублей
(с НДС)</t>
  </si>
  <si>
    <t>Финансирование капитальных вложений 2021 года, млн. рублей (с НДС)</t>
  </si>
  <si>
    <t>Остаток финансирования капитальных вложений на 01.01. 2021 года в прогнозных ценах соответствующих лет, млн. рублей
(с НДС)</t>
  </si>
  <si>
    <t>Всего за 2021 год</t>
  </si>
  <si>
    <t>Освоение капитальных вложений 2021 года, млн. рублей (без НДС)</t>
  </si>
  <si>
    <t>Фактический объем освоения капитальных вложений на 01.01. 2021 года в прогнозных ценах соответствующих лет, млн. рублей
(без НДС)</t>
  </si>
  <si>
    <t>Остаток освоения капитальных вложений на 01.01. 2021 года, млн. рублей
(без НДС)</t>
  </si>
  <si>
    <t>активов к бухгалтерскому учету в 2021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</si>
  <si>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</si>
  <si>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>деятельности (мощностей) в эксплуатацию в 2021 году</t>
  </si>
  <si>
    <t>Освоение капитальных вложений 2021  года, млн. рублей (без НДС)</t>
  </si>
  <si>
    <r>
      <t xml:space="preserve">за </t>
    </r>
    <r>
      <rPr>
        <b/>
        <sz val="7"/>
        <rFont val="Times New Roman"/>
        <family val="1"/>
      </rPr>
      <t xml:space="preserve"> 2021</t>
    </r>
    <r>
      <rPr>
        <sz val="7"/>
        <rFont val="Times New Roman"/>
        <family val="1"/>
      </rPr>
      <t xml:space="preserve"> год</t>
    </r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</si>
  <si>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2021 года</t>
  </si>
  <si>
    <t>факт на 01.01. 2021 года</t>
  </si>
  <si>
    <t>факт 2020 года
(на 01.01.2021 года)</t>
  </si>
  <si>
    <t>Отчетный год 2021 год</t>
  </si>
  <si>
    <t>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</si>
</sst>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81" fontId="8" fillId="5" borderId="1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9" fontId="5" fillId="0" borderId="10" xfId="0" applyNumberFormat="1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 indent="1"/>
    </xf>
    <xf numFmtId="0" fontId="5" fillId="0" borderId="39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indent="2"/>
    </xf>
    <xf numFmtId="0" fontId="5" fillId="0" borderId="39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7" fillId="0" borderId="38" xfId="0" applyNumberFormat="1" applyFont="1" applyBorder="1" applyAlignment="1">
      <alignment horizontal="center" vertical="top"/>
    </xf>
    <xf numFmtId="0" fontId="7" fillId="0" borderId="3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6" fillId="0" borderId="25" xfId="0" applyNumberFormat="1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%20&#1079;&#1072;%202020%20&#1075;%20320&#1087;&#1088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>
        <row r="33">
          <cell r="M33">
            <v>4.9</v>
          </cell>
        </row>
      </sheetData>
      <sheetData sheetId="1">
        <row r="31">
          <cell r="M31">
            <v>4.08333333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87" zoomScaleSheetLayoutView="87" zoomScalePageLayoutView="0" workbookViewId="0" topLeftCell="A1">
      <selection activeCell="G5" sqref="G5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46" t="s">
        <v>3</v>
      </c>
      <c r="S2" s="246"/>
      <c r="T2" s="246"/>
    </row>
    <row r="3" spans="1:20" s="41" customFormat="1" ht="12.75">
      <c r="A3" s="247" t="s">
        <v>692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6:12" s="41" customFormat="1" ht="12.75">
      <c r="F4" s="42" t="s">
        <v>693</v>
      </c>
      <c r="G4" s="248" t="s">
        <v>922</v>
      </c>
      <c r="H4" s="248"/>
      <c r="I4" s="41" t="s">
        <v>694</v>
      </c>
      <c r="J4" s="248" t="s">
        <v>905</v>
      </c>
      <c r="K4" s="248"/>
      <c r="L4" s="41" t="s">
        <v>695</v>
      </c>
    </row>
    <row r="6" spans="6:16" s="41" customFormat="1" ht="14.25">
      <c r="F6" s="42" t="s">
        <v>696</v>
      </c>
      <c r="G6" s="249" t="s">
        <v>861</v>
      </c>
      <c r="H6" s="249"/>
      <c r="I6" s="249"/>
      <c r="J6" s="249"/>
      <c r="K6" s="249"/>
      <c r="L6" s="249"/>
      <c r="M6" s="249"/>
      <c r="N6" s="249"/>
      <c r="O6" s="249"/>
      <c r="P6" s="43"/>
    </row>
    <row r="7" spans="7:16" s="2" customFormat="1" ht="11.25">
      <c r="G7" s="243" t="s">
        <v>4</v>
      </c>
      <c r="H7" s="243"/>
      <c r="I7" s="243"/>
      <c r="J7" s="243"/>
      <c r="K7" s="243"/>
      <c r="L7" s="243"/>
      <c r="M7" s="243"/>
      <c r="N7" s="243"/>
      <c r="O7" s="243"/>
      <c r="P7" s="44"/>
    </row>
    <row r="9" spans="9:12" s="41" customFormat="1" ht="12.75">
      <c r="I9" s="42" t="s">
        <v>697</v>
      </c>
      <c r="J9" s="248" t="s">
        <v>905</v>
      </c>
      <c r="K9" s="248"/>
      <c r="L9" s="41" t="s">
        <v>5</v>
      </c>
    </row>
    <row r="11" spans="7:19" s="41" customFormat="1" ht="14.25" customHeight="1">
      <c r="G11" s="42" t="s">
        <v>698</v>
      </c>
      <c r="H11" s="245" t="s">
        <v>891</v>
      </c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</row>
    <row r="12" spans="8:16" s="2" customFormat="1" ht="11.25">
      <c r="H12" s="243" t="s">
        <v>6</v>
      </c>
      <c r="I12" s="243"/>
      <c r="J12" s="243"/>
      <c r="K12" s="243"/>
      <c r="L12" s="243"/>
      <c r="M12" s="243"/>
      <c r="N12" s="243"/>
      <c r="O12" s="243"/>
      <c r="P12" s="243"/>
    </row>
    <row r="14" spans="1:20" s="3" customFormat="1" ht="12">
      <c r="A14" s="233" t="s">
        <v>699</v>
      </c>
      <c r="B14" s="233" t="s">
        <v>700</v>
      </c>
      <c r="C14" s="233" t="s">
        <v>701</v>
      </c>
      <c r="D14" s="233" t="s">
        <v>702</v>
      </c>
      <c r="E14" s="233" t="s">
        <v>906</v>
      </c>
      <c r="F14" s="233" t="s">
        <v>908</v>
      </c>
      <c r="G14" s="236" t="s">
        <v>907</v>
      </c>
      <c r="H14" s="244"/>
      <c r="I14" s="244"/>
      <c r="J14" s="244"/>
      <c r="K14" s="244"/>
      <c r="L14" s="244"/>
      <c r="M14" s="244"/>
      <c r="N14" s="244"/>
      <c r="O14" s="244"/>
      <c r="P14" s="237"/>
      <c r="Q14" s="233" t="s">
        <v>703</v>
      </c>
      <c r="R14" s="236" t="s">
        <v>704</v>
      </c>
      <c r="S14" s="237"/>
      <c r="T14" s="233" t="s">
        <v>705</v>
      </c>
    </row>
    <row r="15" spans="1:20" s="3" customFormat="1" ht="12">
      <c r="A15" s="234"/>
      <c r="B15" s="234"/>
      <c r="C15" s="234"/>
      <c r="D15" s="234"/>
      <c r="E15" s="234"/>
      <c r="F15" s="234"/>
      <c r="G15" s="236" t="s">
        <v>706</v>
      </c>
      <c r="H15" s="237"/>
      <c r="I15" s="236" t="s">
        <v>707</v>
      </c>
      <c r="J15" s="237"/>
      <c r="K15" s="236" t="s">
        <v>708</v>
      </c>
      <c r="L15" s="237"/>
      <c r="M15" s="236" t="s">
        <v>709</v>
      </c>
      <c r="N15" s="237"/>
      <c r="O15" s="236" t="s">
        <v>710</v>
      </c>
      <c r="P15" s="237"/>
      <c r="Q15" s="234"/>
      <c r="R15" s="239" t="s">
        <v>711</v>
      </c>
      <c r="S15" s="241" t="s">
        <v>2</v>
      </c>
      <c r="T15" s="234"/>
    </row>
    <row r="16" spans="1:20" s="3" customFormat="1" ht="108" customHeight="1">
      <c r="A16" s="238"/>
      <c r="B16" s="238"/>
      <c r="C16" s="238"/>
      <c r="D16" s="238"/>
      <c r="E16" s="235"/>
      <c r="F16" s="235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35"/>
      <c r="R16" s="240"/>
      <c r="S16" s="242"/>
      <c r="T16" s="238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D20+D28+D30</f>
        <v>12.54</v>
      </c>
      <c r="E18" s="199">
        <f aca="true" t="shared" si="0" ref="E18:R18">E20+E28+E30</f>
        <v>4.9</v>
      </c>
      <c r="F18" s="200">
        <f t="shared" si="0"/>
        <v>8.711</v>
      </c>
      <c r="G18" s="203">
        <f t="shared" si="0"/>
        <v>3.878</v>
      </c>
      <c r="H18" s="203">
        <f t="shared" si="0"/>
        <v>0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3.878</v>
      </c>
      <c r="P18" s="203">
        <f t="shared" si="0"/>
        <v>0</v>
      </c>
      <c r="Q18" s="203">
        <f t="shared" si="0"/>
        <v>8.711</v>
      </c>
      <c r="R18" s="203">
        <f t="shared" si="0"/>
        <v>0</v>
      </c>
      <c r="S18" s="203">
        <v>0</v>
      </c>
      <c r="T18" s="206" t="s">
        <v>858</v>
      </c>
    </row>
    <row r="19" spans="1:20" s="99" customFormat="1" ht="15.75" hidden="1">
      <c r="A19" s="194"/>
      <c r="B19" s="195"/>
      <c r="C19" s="195"/>
      <c r="D19" s="196"/>
      <c r="E19" s="201"/>
      <c r="F19" s="202"/>
      <c r="G19" s="203"/>
      <c r="H19" s="98"/>
      <c r="I19" s="98"/>
      <c r="J19" s="98"/>
      <c r="K19" s="98"/>
      <c r="L19" s="98"/>
      <c r="M19" s="98"/>
      <c r="N19" s="98"/>
      <c r="O19" s="205"/>
      <c r="P19" s="98"/>
      <c r="Q19" s="205"/>
      <c r="R19" s="98"/>
      <c r="S19" s="98"/>
      <c r="T19" s="118"/>
    </row>
    <row r="20" spans="1:20" s="99" customFormat="1" ht="25.5">
      <c r="A20" s="224" t="s">
        <v>892</v>
      </c>
      <c r="B20" s="225" t="s">
        <v>893</v>
      </c>
      <c r="C20" s="195" t="s">
        <v>858</v>
      </c>
      <c r="D20" s="196">
        <f>D21</f>
        <v>7.594</v>
      </c>
      <c r="E20" s="201">
        <v>0</v>
      </c>
      <c r="F20" s="202">
        <f>D20-E20</f>
        <v>7.594</v>
      </c>
      <c r="G20" s="203">
        <f>G21</f>
        <v>2.761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205">
        <f>O21</f>
        <v>2.761</v>
      </c>
      <c r="P20" s="98">
        <v>0</v>
      </c>
      <c r="Q20" s="205">
        <f>Q21</f>
        <v>7.594</v>
      </c>
      <c r="R20" s="98">
        <v>0</v>
      </c>
      <c r="S20" s="98">
        <v>0</v>
      </c>
      <c r="T20" s="219" t="s">
        <v>858</v>
      </c>
    </row>
    <row r="21" spans="1:20" s="41" customFormat="1" ht="25.5">
      <c r="A21" s="224" t="s">
        <v>489</v>
      </c>
      <c r="B21" s="226" t="s">
        <v>894</v>
      </c>
      <c r="C21" s="195" t="s">
        <v>858</v>
      </c>
      <c r="D21" s="196">
        <f>D22+D23+D24</f>
        <v>7.594</v>
      </c>
      <c r="E21" s="201">
        <v>0</v>
      </c>
      <c r="F21" s="202">
        <f>D21-E21</f>
        <v>7.594</v>
      </c>
      <c r="G21" s="203">
        <f>G22</f>
        <v>2.761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f>O22</f>
        <v>2.761</v>
      </c>
      <c r="P21" s="94">
        <v>0</v>
      </c>
      <c r="Q21" s="204">
        <f>Q22</f>
        <v>7.594</v>
      </c>
      <c r="R21" s="94">
        <v>0</v>
      </c>
      <c r="S21" s="94">
        <v>0</v>
      </c>
      <c r="T21" s="220" t="s">
        <v>858</v>
      </c>
    </row>
    <row r="22" spans="1:20" s="41" customFormat="1" ht="47.25">
      <c r="A22" s="227" t="s">
        <v>491</v>
      </c>
      <c r="B22" s="228" t="s">
        <v>895</v>
      </c>
      <c r="C22" s="228" t="s">
        <v>896</v>
      </c>
      <c r="D22" s="196">
        <v>7.594</v>
      </c>
      <c r="E22" s="201">
        <v>0</v>
      </c>
      <c r="F22" s="202">
        <f>D22-E22</f>
        <v>7.594</v>
      </c>
      <c r="G22" s="203">
        <f>O22</f>
        <v>2.761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2.761</v>
      </c>
      <c r="P22" s="94">
        <v>0</v>
      </c>
      <c r="Q22" s="204">
        <f>F22</f>
        <v>7.594</v>
      </c>
      <c r="R22" s="94">
        <v>0</v>
      </c>
      <c r="S22" s="94">
        <v>0</v>
      </c>
      <c r="T22" s="220" t="s">
        <v>858</v>
      </c>
    </row>
    <row r="23" spans="1:20" s="41" customFormat="1" ht="15.75" hidden="1">
      <c r="A23" s="194"/>
      <c r="B23" s="197"/>
      <c r="C23" s="195"/>
      <c r="D23" s="196"/>
      <c r="E23" s="201"/>
      <c r="F23" s="202"/>
      <c r="G23" s="203"/>
      <c r="H23" s="94"/>
      <c r="I23" s="94"/>
      <c r="J23" s="94"/>
      <c r="K23" s="94"/>
      <c r="L23" s="94"/>
      <c r="M23" s="94"/>
      <c r="N23" s="94"/>
      <c r="O23" s="94"/>
      <c r="P23" s="94"/>
      <c r="Q23" s="204"/>
      <c r="R23" s="94"/>
      <c r="S23" s="94"/>
      <c r="T23" s="220"/>
    </row>
    <row r="24" spans="1:20" s="41" customFormat="1" ht="15.75" hidden="1">
      <c r="A24" s="194"/>
      <c r="B24" s="197"/>
      <c r="C24" s="195"/>
      <c r="D24" s="196"/>
      <c r="E24" s="201"/>
      <c r="F24" s="202"/>
      <c r="G24" s="203"/>
      <c r="H24" s="94"/>
      <c r="I24" s="94"/>
      <c r="J24" s="94"/>
      <c r="K24" s="94"/>
      <c r="L24" s="94"/>
      <c r="M24" s="94"/>
      <c r="N24" s="94"/>
      <c r="O24" s="94"/>
      <c r="P24" s="94"/>
      <c r="Q24" s="204"/>
      <c r="R24" s="94"/>
      <c r="S24" s="94"/>
      <c r="T24" s="220"/>
    </row>
    <row r="25" spans="1:20" s="41" customFormat="1" ht="15.75" hidden="1">
      <c r="A25" s="194"/>
      <c r="B25" s="195"/>
      <c r="C25" s="195"/>
      <c r="D25" s="196"/>
      <c r="E25" s="201"/>
      <c r="F25" s="202"/>
      <c r="G25" s="203"/>
      <c r="H25" s="94"/>
      <c r="I25" s="94"/>
      <c r="J25" s="94"/>
      <c r="K25" s="94"/>
      <c r="L25" s="94"/>
      <c r="M25" s="94"/>
      <c r="N25" s="94"/>
      <c r="O25" s="94"/>
      <c r="P25" s="94"/>
      <c r="Q25" s="204"/>
      <c r="R25" s="94"/>
      <c r="S25" s="94"/>
      <c r="T25" s="220"/>
    </row>
    <row r="26" spans="1:20" s="99" customFormat="1" ht="15.75" hidden="1">
      <c r="A26" s="194"/>
      <c r="B26" s="195"/>
      <c r="C26" s="195"/>
      <c r="D26" s="196"/>
      <c r="E26" s="201"/>
      <c r="F26" s="202"/>
      <c r="G26" s="203"/>
      <c r="H26" s="98"/>
      <c r="I26" s="98"/>
      <c r="J26" s="98"/>
      <c r="K26" s="98"/>
      <c r="L26" s="98"/>
      <c r="M26" s="98"/>
      <c r="N26" s="98"/>
      <c r="O26" s="98"/>
      <c r="P26" s="98"/>
      <c r="Q26" s="205"/>
      <c r="R26" s="98"/>
      <c r="S26" s="98"/>
      <c r="T26" s="221"/>
    </row>
    <row r="27" spans="1:20" s="41" customFormat="1" ht="15.75" hidden="1">
      <c r="A27" s="194"/>
      <c r="B27" s="197"/>
      <c r="C27" s="195"/>
      <c r="D27" s="196"/>
      <c r="E27" s="201"/>
      <c r="F27" s="202"/>
      <c r="G27" s="203"/>
      <c r="H27" s="94"/>
      <c r="I27" s="94"/>
      <c r="J27" s="94"/>
      <c r="K27" s="94"/>
      <c r="L27" s="94"/>
      <c r="M27" s="94"/>
      <c r="N27" s="94"/>
      <c r="O27" s="94"/>
      <c r="P27" s="94"/>
      <c r="Q27" s="204"/>
      <c r="R27" s="94"/>
      <c r="S27" s="94"/>
      <c r="T27" s="220"/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94"/>
      <c r="M28" s="94"/>
      <c r="N28" s="94"/>
      <c r="O28" s="94"/>
      <c r="P28" s="94"/>
      <c r="Q28" s="204"/>
      <c r="R28" s="94"/>
      <c r="S28" s="94"/>
      <c r="T28" s="220"/>
    </row>
    <row r="29" spans="1:20" s="41" customFormat="1" ht="15.75" hidden="1">
      <c r="A29" s="194"/>
      <c r="B29" s="198"/>
      <c r="C29" s="194"/>
      <c r="D29" s="196"/>
      <c r="E29" s="201"/>
      <c r="F29" s="202"/>
      <c r="G29" s="203"/>
      <c r="H29" s="94"/>
      <c r="I29" s="94"/>
      <c r="J29" s="94"/>
      <c r="K29" s="94"/>
      <c r="L29" s="94"/>
      <c r="M29" s="94"/>
      <c r="N29" s="94"/>
      <c r="O29" s="94"/>
      <c r="P29" s="94"/>
      <c r="Q29" s="204"/>
      <c r="R29" s="94"/>
      <c r="S29" s="94"/>
      <c r="T29" s="220"/>
    </row>
    <row r="30" spans="1:20" s="41" customFormat="1" ht="31.5">
      <c r="A30" s="194" t="s">
        <v>36</v>
      </c>
      <c r="B30" s="194" t="s">
        <v>863</v>
      </c>
      <c r="C30" s="195" t="s">
        <v>858</v>
      </c>
      <c r="D30" s="196">
        <f>D31+D32</f>
        <v>4.946</v>
      </c>
      <c r="E30" s="201">
        <f aca="true" t="shared" si="1" ref="E30:R30">E31+E32</f>
        <v>4.9</v>
      </c>
      <c r="F30" s="202">
        <f t="shared" si="1"/>
        <v>1.117</v>
      </c>
      <c r="G30" s="203">
        <f t="shared" si="1"/>
        <v>1.117</v>
      </c>
      <c r="H30" s="94">
        <f t="shared" si="1"/>
        <v>0</v>
      </c>
      <c r="I30" s="94">
        <f t="shared" si="1"/>
        <v>0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>
        <f t="shared" si="1"/>
        <v>0</v>
      </c>
      <c r="N30" s="94">
        <f t="shared" si="1"/>
        <v>0</v>
      </c>
      <c r="O30" s="204">
        <f t="shared" si="1"/>
        <v>1.117</v>
      </c>
      <c r="P30" s="94">
        <f t="shared" si="1"/>
        <v>0</v>
      </c>
      <c r="Q30" s="204">
        <f t="shared" si="1"/>
        <v>1.117</v>
      </c>
      <c r="R30" s="94">
        <f t="shared" si="1"/>
        <v>0</v>
      </c>
      <c r="S30" s="94">
        <v>0</v>
      </c>
      <c r="T30" s="220" t="s">
        <v>858</v>
      </c>
    </row>
    <row r="31" spans="1:20" s="41" customFormat="1" ht="15.75">
      <c r="A31" s="194" t="s">
        <v>864</v>
      </c>
      <c r="B31" s="229" t="s">
        <v>897</v>
      </c>
      <c r="C31" s="229" t="s">
        <v>898</v>
      </c>
      <c r="D31" s="196">
        <v>3.829</v>
      </c>
      <c r="E31" s="201">
        <f>'[3]Ф1'!$M$33</f>
        <v>4.9</v>
      </c>
      <c r="F31" s="202">
        <v>0</v>
      </c>
      <c r="G31" s="203">
        <f>F31</f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204">
        <f>F31</f>
        <v>0</v>
      </c>
      <c r="P31" s="94">
        <v>0</v>
      </c>
      <c r="Q31" s="204">
        <f>G31</f>
        <v>0</v>
      </c>
      <c r="R31" s="94">
        <v>0</v>
      </c>
      <c r="S31" s="94">
        <v>0</v>
      </c>
      <c r="T31" s="220" t="s">
        <v>858</v>
      </c>
    </row>
    <row r="32" spans="1:20" s="41" customFormat="1" ht="15.75">
      <c r="A32" s="194" t="s">
        <v>901</v>
      </c>
      <c r="B32" s="229" t="s">
        <v>899</v>
      </c>
      <c r="C32" s="229" t="s">
        <v>900</v>
      </c>
      <c r="D32" s="196">
        <v>1.117</v>
      </c>
      <c r="E32" s="201">
        <v>0</v>
      </c>
      <c r="F32" s="202">
        <f>D32</f>
        <v>1.117</v>
      </c>
      <c r="G32" s="203">
        <f>F32</f>
        <v>1.117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204">
        <f>F32</f>
        <v>1.117</v>
      </c>
      <c r="P32" s="94">
        <v>0</v>
      </c>
      <c r="Q32" s="204">
        <f>F32</f>
        <v>1.117</v>
      </c>
      <c r="R32" s="94">
        <v>0</v>
      </c>
      <c r="S32" s="94">
        <v>0</v>
      </c>
      <c r="T32" s="220" t="s">
        <v>858</v>
      </c>
    </row>
    <row r="33" spans="1:20" s="41" customFormat="1" ht="12.75">
      <c r="A33" s="82"/>
      <c r="B33" s="86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s="41" customFormat="1" ht="12.75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20" s="41" customFormat="1" ht="12.75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1:20" s="41" customFormat="1" ht="12.75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s="41" customFormat="1" ht="12.75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101" customFormat="1" ht="12.75">
      <c r="A43" s="83"/>
      <c r="B43" s="8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s="103" customFormat="1" ht="12.75">
      <c r="A44" s="84"/>
      <c r="B44" s="88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1:20" s="92" customFormat="1" ht="12.75">
      <c r="A45" s="85"/>
      <c r="B45" s="89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s="92" customFormat="1" ht="12.75">
      <c r="A46" s="85"/>
      <c r="B46" s="9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</sheetData>
  <sheetProtection/>
  <mergeCells count="26">
    <mergeCell ref="H11:S11"/>
    <mergeCell ref="R2:T2"/>
    <mergeCell ref="A3:T3"/>
    <mergeCell ref="G4:H4"/>
    <mergeCell ref="J4:K4"/>
    <mergeCell ref="G6:O6"/>
    <mergeCell ref="G7:O7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4">
      <selection activeCell="L16" sqref="L16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46" t="s">
        <v>3</v>
      </c>
      <c r="K2" s="246"/>
      <c r="L2" s="246"/>
      <c r="M2" s="246"/>
    </row>
    <row r="3" spans="1:13" s="41" customFormat="1" ht="25.5" customHeight="1">
      <c r="A3" s="298" t="s">
        <v>849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905</v>
      </c>
    </row>
    <row r="6" ht="11.25" customHeight="1"/>
    <row r="7" spans="4:11" s="41" customFormat="1" ht="12.75">
      <c r="D7" s="42" t="s">
        <v>696</v>
      </c>
      <c r="E7" s="342" t="str">
        <f>'Ф18'!S6</f>
        <v>Общество с ограниченной ответственностью "ИнвестГрадСтрой"</v>
      </c>
      <c r="F7" s="342"/>
      <c r="G7" s="342"/>
      <c r="H7" s="342"/>
      <c r="I7" s="342"/>
      <c r="J7" s="342"/>
      <c r="K7" s="342"/>
    </row>
    <row r="8" spans="5:11" s="2" customFormat="1" ht="11.25">
      <c r="E8" s="343" t="s">
        <v>4</v>
      </c>
      <c r="F8" s="343"/>
      <c r="G8" s="343"/>
      <c r="H8" s="343"/>
      <c r="I8" s="343"/>
      <c r="J8" s="343"/>
      <c r="K8" s="343"/>
    </row>
    <row r="9" ht="11.25" customHeight="1"/>
    <row r="10" spans="6:8" s="41" customFormat="1" ht="12.75">
      <c r="F10" s="42" t="s">
        <v>697</v>
      </c>
      <c r="G10" s="148" t="str">
        <f>'Ф18'!V9</f>
        <v>2021</v>
      </c>
      <c r="H10" s="41" t="s">
        <v>5</v>
      </c>
    </row>
    <row r="11" ht="11.25" customHeight="1"/>
    <row r="12" spans="5:11" s="41" customFormat="1" ht="12.75">
      <c r="E12" s="42" t="s">
        <v>698</v>
      </c>
      <c r="F12" s="332" t="str">
        <f>'Ф18'!T11</f>
        <v>Приказ Департамента тарифного регулирования Томской области от 31.10.2019 № 6-348</v>
      </c>
      <c r="G12" s="342"/>
      <c r="H12" s="342"/>
      <c r="I12" s="342"/>
      <c r="J12" s="342"/>
      <c r="K12" s="342"/>
    </row>
    <row r="13" spans="6:11" s="2" customFormat="1" ht="11.25">
      <c r="F13" s="343" t="s">
        <v>6</v>
      </c>
      <c r="G13" s="343"/>
      <c r="H13" s="343"/>
      <c r="I13" s="343"/>
      <c r="J13" s="343"/>
      <c r="K13" s="343"/>
    </row>
    <row r="14" ht="11.25" customHeight="1"/>
    <row r="15" spans="1:13" s="3" customFormat="1" ht="30" customHeight="1">
      <c r="A15" s="233" t="s">
        <v>699</v>
      </c>
      <c r="B15" s="233" t="s">
        <v>700</v>
      </c>
      <c r="C15" s="233" t="s">
        <v>701</v>
      </c>
      <c r="D15" s="233" t="s">
        <v>850</v>
      </c>
      <c r="E15" s="233" t="s">
        <v>851</v>
      </c>
      <c r="F15" s="340" t="s">
        <v>852</v>
      </c>
      <c r="G15" s="341"/>
      <c r="H15" s="340" t="s">
        <v>853</v>
      </c>
      <c r="I15" s="341"/>
      <c r="J15" s="236" t="s">
        <v>854</v>
      </c>
      <c r="K15" s="237"/>
      <c r="L15" s="236" t="s">
        <v>855</v>
      </c>
      <c r="M15" s="237"/>
    </row>
    <row r="16" spans="1:13" s="3" customFormat="1" ht="51" customHeight="1">
      <c r="A16" s="238"/>
      <c r="B16" s="238"/>
      <c r="C16" s="238"/>
      <c r="D16" s="238"/>
      <c r="E16" s="235"/>
      <c r="F16" s="81" t="s">
        <v>919</v>
      </c>
      <c r="G16" s="81" t="s">
        <v>856</v>
      </c>
      <c r="H16" s="81" t="s">
        <v>920</v>
      </c>
      <c r="I16" s="81" t="s">
        <v>856</v>
      </c>
      <c r="J16" s="81" t="s">
        <v>920</v>
      </c>
      <c r="K16" s="81" t="s">
        <v>856</v>
      </c>
      <c r="L16" s="81" t="s">
        <v>920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0" customFormat="1" ht="15.75" customHeight="1" hidden="1">
      <c r="A19" s="194"/>
      <c r="B19" s="195"/>
      <c r="C19" s="195"/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0" customFormat="1" ht="15.75">
      <c r="A20" s="224" t="s">
        <v>892</v>
      </c>
      <c r="B20" s="225" t="s">
        <v>893</v>
      </c>
      <c r="C20" s="195" t="s">
        <v>858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ht="25.5" customHeight="1">
      <c r="A21" s="224" t="s">
        <v>489</v>
      </c>
      <c r="B21" s="226" t="s">
        <v>894</v>
      </c>
      <c r="C21" s="195" t="s">
        <v>858</v>
      </c>
      <c r="D21" s="27" t="s">
        <v>858</v>
      </c>
      <c r="E21" s="27" t="s">
        <v>858</v>
      </c>
      <c r="F21" s="27" t="s">
        <v>858</v>
      </c>
      <c r="G21" s="27" t="s">
        <v>858</v>
      </c>
      <c r="H21" s="27" t="s">
        <v>858</v>
      </c>
      <c r="I21" s="27" t="s">
        <v>858</v>
      </c>
      <c r="J21" s="27" t="s">
        <v>858</v>
      </c>
      <c r="K21" s="27" t="s">
        <v>858</v>
      </c>
      <c r="L21" s="27" t="s">
        <v>858</v>
      </c>
      <c r="M21" s="27" t="s">
        <v>858</v>
      </c>
    </row>
    <row r="22" spans="1:13" s="3" customFormat="1" ht="47.25">
      <c r="A22" s="227" t="s">
        <v>491</v>
      </c>
      <c r="B22" s="228" t="s">
        <v>895</v>
      </c>
      <c r="C22" s="228" t="s">
        <v>896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</row>
    <row r="23" spans="1:13" s="3" customFormat="1" ht="15.75" hidden="1">
      <c r="A23" s="194"/>
      <c r="B23" s="197"/>
      <c r="C23" s="195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75" hidden="1">
      <c r="A24" s="194"/>
      <c r="B24" s="197"/>
      <c r="C24" s="195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.75" hidden="1">
      <c r="A25" s="194"/>
      <c r="B25" s="195"/>
      <c r="C25" s="195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20" customFormat="1" ht="15.75" hidden="1">
      <c r="A26" s="194"/>
      <c r="B26" s="195"/>
      <c r="C26" s="195"/>
      <c r="D26" s="159"/>
      <c r="E26" s="159"/>
      <c r="F26" s="159"/>
      <c r="G26" s="159"/>
      <c r="H26" s="159"/>
      <c r="I26" s="159"/>
      <c r="J26" s="159"/>
      <c r="K26" s="159"/>
      <c r="L26" s="159"/>
      <c r="M26" s="159"/>
    </row>
    <row r="27" spans="1:13" ht="15.75" hidden="1">
      <c r="A27" s="194"/>
      <c r="B27" s="197"/>
      <c r="C27" s="195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8"/>
      <c r="C29" s="194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31.5">
      <c r="A30" s="194" t="s">
        <v>36</v>
      </c>
      <c r="B30" s="194" t="s">
        <v>863</v>
      </c>
      <c r="C30" s="195" t="s">
        <v>858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</row>
    <row r="31" spans="1:13" ht="15.75" collapsed="1">
      <c r="A31" s="194" t="s">
        <v>864</v>
      </c>
      <c r="B31" s="229" t="s">
        <v>897</v>
      </c>
      <c r="C31" s="229" t="s">
        <v>898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</row>
    <row r="32" spans="1:13" ht="15.75">
      <c r="A32" s="194" t="s">
        <v>901</v>
      </c>
      <c r="B32" s="229" t="s">
        <v>899</v>
      </c>
      <c r="C32" s="229" t="s">
        <v>900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</row>
    <row r="33" spans="1:13" ht="15.75">
      <c r="A33" s="160"/>
      <c r="B33" s="16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7" customFormat="1" ht="15.75" collapsed="1">
      <c r="A43" s="162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s="114" customFormat="1" ht="15.75">
      <c r="A44" s="165"/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111" customFormat="1" ht="15.75">
      <c r="A45" s="168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s="111" customFormat="1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</row>
  </sheetData>
  <sheetProtection/>
  <mergeCells count="15">
    <mergeCell ref="J2:M2"/>
    <mergeCell ref="A3:M3"/>
    <mergeCell ref="E7:K7"/>
    <mergeCell ref="E8:K8"/>
    <mergeCell ref="F12:K12"/>
    <mergeCell ref="F13:K13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view="pageBreakPreview" zoomScaleSheetLayoutView="100" zoomScalePageLayoutView="0" workbookViewId="0" topLeftCell="A523">
      <selection activeCell="J283" sqref="J283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46" t="s">
        <v>3</v>
      </c>
      <c r="N2" s="246"/>
    </row>
    <row r="3" ht="14.25" customHeight="1"/>
    <row r="4" spans="1:14" ht="15.75">
      <c r="A4" s="396" t="s">
        <v>539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ht="14.25" customHeight="1"/>
    <row r="6" spans="1:11" s="7" customFormat="1" ht="15" customHeight="1">
      <c r="A6" s="7" t="s">
        <v>12</v>
      </c>
      <c r="D6" s="397" t="str">
        <f>'Ф19'!E7</f>
        <v>Общество с ограниченной ответственностью "ИнвестГрадСтрой"</v>
      </c>
      <c r="E6" s="397"/>
      <c r="F6" s="397"/>
      <c r="G6" s="397"/>
      <c r="H6" s="397"/>
      <c r="I6" s="397"/>
      <c r="J6" s="397"/>
      <c r="K6" s="397"/>
    </row>
    <row r="7" spans="4:11" s="2" customFormat="1" ht="11.25">
      <c r="D7" s="343" t="s">
        <v>4</v>
      </c>
      <c r="E7" s="343"/>
      <c r="F7" s="343"/>
      <c r="G7" s="343"/>
      <c r="H7" s="343"/>
      <c r="I7" s="343"/>
      <c r="J7" s="343"/>
      <c r="K7" s="343"/>
    </row>
    <row r="8" ht="3.75" customHeight="1"/>
    <row r="9" spans="4:8" s="7" customFormat="1" ht="15">
      <c r="D9" s="8" t="s">
        <v>13</v>
      </c>
      <c r="E9" s="397" t="s">
        <v>862</v>
      </c>
      <c r="F9" s="397"/>
      <c r="G9" s="397"/>
      <c r="H9" s="397"/>
    </row>
    <row r="10" ht="3.75" customHeight="1"/>
    <row r="11" spans="6:9" s="7" customFormat="1" ht="15">
      <c r="F11" s="39"/>
      <c r="G11" s="8" t="s">
        <v>14</v>
      </c>
      <c r="H11" s="150" t="str">
        <f>'Ф19'!G10</f>
        <v>2021</v>
      </c>
      <c r="I11" s="7" t="s">
        <v>5</v>
      </c>
    </row>
    <row r="12" ht="14.25" customHeight="1"/>
    <row r="13" spans="1:14" s="7" customFormat="1" ht="30.75" customHeight="1">
      <c r="A13" s="438" t="s">
        <v>904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</row>
    <row r="14" spans="1:14" s="2" customFormat="1" ht="11.25">
      <c r="A14" s="404" t="s">
        <v>6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</row>
    <row r="15" ht="14.25" customHeight="1"/>
    <row r="16" spans="1:14" s="7" customFormat="1" ht="15.75" thickBot="1">
      <c r="A16" s="384" t="s">
        <v>15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</row>
    <row r="17" spans="1:14" s="3" customFormat="1" ht="42" customHeight="1">
      <c r="A17" s="385" t="s">
        <v>7</v>
      </c>
      <c r="B17" s="387" t="s">
        <v>8</v>
      </c>
      <c r="C17" s="388"/>
      <c r="D17" s="388"/>
      <c r="E17" s="388"/>
      <c r="F17" s="388"/>
      <c r="G17" s="388"/>
      <c r="H17" s="389"/>
      <c r="I17" s="393" t="s">
        <v>9</v>
      </c>
      <c r="J17" s="394" t="s">
        <v>921</v>
      </c>
      <c r="K17" s="395"/>
      <c r="L17" s="377" t="s">
        <v>540</v>
      </c>
      <c r="M17" s="378"/>
      <c r="N17" s="379" t="s">
        <v>541</v>
      </c>
    </row>
    <row r="18" spans="1:14" s="3" customFormat="1" ht="36">
      <c r="A18" s="386"/>
      <c r="B18" s="390"/>
      <c r="C18" s="391"/>
      <c r="D18" s="391"/>
      <c r="E18" s="391"/>
      <c r="F18" s="391"/>
      <c r="G18" s="391"/>
      <c r="H18" s="392"/>
      <c r="I18" s="380"/>
      <c r="J18" s="25" t="s">
        <v>0</v>
      </c>
      <c r="K18" s="26" t="s">
        <v>1</v>
      </c>
      <c r="L18" s="27" t="s">
        <v>10</v>
      </c>
      <c r="M18" s="27" t="s">
        <v>11</v>
      </c>
      <c r="N18" s="380"/>
    </row>
    <row r="19" spans="1:14" s="2" customFormat="1" ht="12.75" thickBot="1">
      <c r="A19" s="28">
        <v>1</v>
      </c>
      <c r="B19" s="381">
        <v>2</v>
      </c>
      <c r="C19" s="382"/>
      <c r="D19" s="382"/>
      <c r="E19" s="382"/>
      <c r="F19" s="382"/>
      <c r="G19" s="382"/>
      <c r="H19" s="383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398" t="s">
        <v>16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400"/>
    </row>
    <row r="21" spans="1:14" s="3" customFormat="1" ht="12">
      <c r="A21" s="9" t="s">
        <v>17</v>
      </c>
      <c r="B21" s="401" t="s">
        <v>18</v>
      </c>
      <c r="C21" s="402"/>
      <c r="D21" s="402"/>
      <c r="E21" s="402"/>
      <c r="F21" s="402"/>
      <c r="G21" s="402"/>
      <c r="H21" s="403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44" t="s">
        <v>21</v>
      </c>
      <c r="C22" s="345"/>
      <c r="D22" s="345"/>
      <c r="E22" s="345"/>
      <c r="F22" s="345"/>
      <c r="G22" s="345"/>
      <c r="H22" s="346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59" t="s">
        <v>23</v>
      </c>
      <c r="C23" s="360"/>
      <c r="D23" s="360"/>
      <c r="E23" s="360"/>
      <c r="F23" s="360"/>
      <c r="G23" s="360"/>
      <c r="H23" s="361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59" t="s">
        <v>25</v>
      </c>
      <c r="C24" s="360"/>
      <c r="D24" s="360"/>
      <c r="E24" s="360"/>
      <c r="F24" s="360"/>
      <c r="G24" s="360"/>
      <c r="H24" s="361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59" t="s">
        <v>27</v>
      </c>
      <c r="C25" s="360"/>
      <c r="D25" s="360"/>
      <c r="E25" s="360"/>
      <c r="F25" s="360"/>
      <c r="G25" s="360"/>
      <c r="H25" s="361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44" t="s">
        <v>29</v>
      </c>
      <c r="C26" s="345"/>
      <c r="D26" s="345"/>
      <c r="E26" s="345"/>
      <c r="F26" s="345"/>
      <c r="G26" s="345"/>
      <c r="H26" s="346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44" t="s">
        <v>31</v>
      </c>
      <c r="C27" s="345"/>
      <c r="D27" s="345"/>
      <c r="E27" s="345"/>
      <c r="F27" s="345"/>
      <c r="G27" s="345"/>
      <c r="H27" s="346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44" t="s">
        <v>33</v>
      </c>
      <c r="C28" s="345"/>
      <c r="D28" s="345"/>
      <c r="E28" s="345"/>
      <c r="F28" s="345"/>
      <c r="G28" s="345"/>
      <c r="H28" s="346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44" t="s">
        <v>35</v>
      </c>
      <c r="C29" s="345"/>
      <c r="D29" s="345"/>
      <c r="E29" s="345"/>
      <c r="F29" s="345"/>
      <c r="G29" s="345"/>
      <c r="H29" s="346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44" t="s">
        <v>37</v>
      </c>
      <c r="C30" s="345"/>
      <c r="D30" s="345"/>
      <c r="E30" s="345"/>
      <c r="F30" s="345"/>
      <c r="G30" s="345"/>
      <c r="H30" s="346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44" t="s">
        <v>39</v>
      </c>
      <c r="C31" s="345"/>
      <c r="D31" s="345"/>
      <c r="E31" s="345"/>
      <c r="F31" s="345"/>
      <c r="G31" s="345"/>
      <c r="H31" s="346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59" t="s">
        <v>41</v>
      </c>
      <c r="C32" s="360"/>
      <c r="D32" s="360"/>
      <c r="E32" s="360"/>
      <c r="F32" s="360"/>
      <c r="G32" s="360"/>
      <c r="H32" s="361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47" t="s">
        <v>43</v>
      </c>
      <c r="C33" s="348"/>
      <c r="D33" s="348"/>
      <c r="E33" s="348"/>
      <c r="F33" s="348"/>
      <c r="G33" s="348"/>
      <c r="H33" s="349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47" t="s">
        <v>45</v>
      </c>
      <c r="C34" s="348"/>
      <c r="D34" s="348"/>
      <c r="E34" s="348"/>
      <c r="F34" s="348"/>
      <c r="G34" s="348"/>
      <c r="H34" s="349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68" t="s">
        <v>47</v>
      </c>
      <c r="C35" s="369"/>
      <c r="D35" s="369"/>
      <c r="E35" s="369"/>
      <c r="F35" s="369"/>
      <c r="G35" s="369"/>
      <c r="H35" s="370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05" t="s">
        <v>49</v>
      </c>
      <c r="C36" s="406"/>
      <c r="D36" s="406"/>
      <c r="E36" s="406"/>
      <c r="F36" s="406"/>
      <c r="G36" s="406"/>
      <c r="H36" s="407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44" t="s">
        <v>21</v>
      </c>
      <c r="C37" s="345"/>
      <c r="D37" s="345"/>
      <c r="E37" s="345"/>
      <c r="F37" s="345"/>
      <c r="G37" s="345"/>
      <c r="H37" s="346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53" t="s">
        <v>23</v>
      </c>
      <c r="C38" s="354"/>
      <c r="D38" s="354"/>
      <c r="E38" s="354"/>
      <c r="F38" s="354"/>
      <c r="G38" s="354"/>
      <c r="H38" s="355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53" t="s">
        <v>25</v>
      </c>
      <c r="C39" s="354"/>
      <c r="D39" s="354"/>
      <c r="E39" s="354"/>
      <c r="F39" s="354"/>
      <c r="G39" s="354"/>
      <c r="H39" s="355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53" t="s">
        <v>27</v>
      </c>
      <c r="C40" s="354"/>
      <c r="D40" s="354"/>
      <c r="E40" s="354"/>
      <c r="F40" s="354"/>
      <c r="G40" s="354"/>
      <c r="H40" s="355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44" t="s">
        <v>29</v>
      </c>
      <c r="C41" s="345"/>
      <c r="D41" s="345"/>
      <c r="E41" s="345"/>
      <c r="F41" s="345"/>
      <c r="G41" s="345"/>
      <c r="H41" s="346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44" t="s">
        <v>31</v>
      </c>
      <c r="C42" s="345"/>
      <c r="D42" s="345"/>
      <c r="E42" s="345"/>
      <c r="F42" s="345"/>
      <c r="G42" s="345"/>
      <c r="H42" s="346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44" t="s">
        <v>33</v>
      </c>
      <c r="C43" s="345"/>
      <c r="D43" s="345"/>
      <c r="E43" s="345"/>
      <c r="F43" s="345"/>
      <c r="G43" s="345"/>
      <c r="H43" s="346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44" t="s">
        <v>35</v>
      </c>
      <c r="C44" s="345"/>
      <c r="D44" s="345"/>
      <c r="E44" s="345"/>
      <c r="F44" s="345"/>
      <c r="G44" s="345"/>
      <c r="H44" s="346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44" t="s">
        <v>37</v>
      </c>
      <c r="C45" s="345"/>
      <c r="D45" s="345"/>
      <c r="E45" s="345"/>
      <c r="F45" s="345"/>
      <c r="G45" s="345"/>
      <c r="H45" s="346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44" t="s">
        <v>39</v>
      </c>
      <c r="C46" s="345"/>
      <c r="D46" s="345"/>
      <c r="E46" s="345"/>
      <c r="F46" s="345"/>
      <c r="G46" s="345"/>
      <c r="H46" s="346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59" t="s">
        <v>41</v>
      </c>
      <c r="C47" s="360"/>
      <c r="D47" s="360"/>
      <c r="E47" s="360"/>
      <c r="F47" s="360"/>
      <c r="G47" s="360"/>
      <c r="H47" s="361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47" t="s">
        <v>43</v>
      </c>
      <c r="C48" s="348"/>
      <c r="D48" s="348"/>
      <c r="E48" s="348"/>
      <c r="F48" s="348"/>
      <c r="G48" s="348"/>
      <c r="H48" s="349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47" t="s">
        <v>45</v>
      </c>
      <c r="C49" s="348"/>
      <c r="D49" s="348"/>
      <c r="E49" s="348"/>
      <c r="F49" s="348"/>
      <c r="G49" s="348"/>
      <c r="H49" s="349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44" t="s">
        <v>47</v>
      </c>
      <c r="C50" s="345"/>
      <c r="D50" s="345"/>
      <c r="E50" s="345"/>
      <c r="F50" s="345"/>
      <c r="G50" s="345"/>
      <c r="H50" s="346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44" t="s">
        <v>65</v>
      </c>
      <c r="C51" s="345"/>
      <c r="D51" s="345"/>
      <c r="E51" s="345"/>
      <c r="F51" s="345"/>
      <c r="G51" s="345"/>
      <c r="H51" s="346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47" t="s">
        <v>66</v>
      </c>
      <c r="C52" s="348"/>
      <c r="D52" s="348"/>
      <c r="E52" s="348"/>
      <c r="F52" s="348"/>
      <c r="G52" s="348"/>
      <c r="H52" s="349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47" t="s">
        <v>67</v>
      </c>
      <c r="C53" s="348"/>
      <c r="D53" s="348"/>
      <c r="E53" s="348"/>
      <c r="F53" s="348"/>
      <c r="G53" s="348"/>
      <c r="H53" s="349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56" t="s">
        <v>69</v>
      </c>
      <c r="C54" s="357"/>
      <c r="D54" s="357"/>
      <c r="E54" s="357"/>
      <c r="F54" s="357"/>
      <c r="G54" s="357"/>
      <c r="H54" s="358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408" t="s">
        <v>71</v>
      </c>
      <c r="C55" s="409"/>
      <c r="D55" s="409"/>
      <c r="E55" s="409"/>
      <c r="F55" s="409"/>
      <c r="G55" s="409"/>
      <c r="H55" s="410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408" t="s">
        <v>73</v>
      </c>
      <c r="C56" s="409"/>
      <c r="D56" s="409"/>
      <c r="E56" s="409"/>
      <c r="F56" s="409"/>
      <c r="G56" s="409"/>
      <c r="H56" s="410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56" t="s">
        <v>75</v>
      </c>
      <c r="C57" s="357"/>
      <c r="D57" s="357"/>
      <c r="E57" s="357"/>
      <c r="F57" s="357"/>
      <c r="G57" s="357"/>
      <c r="H57" s="358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47" t="s">
        <v>76</v>
      </c>
      <c r="C58" s="348"/>
      <c r="D58" s="348"/>
      <c r="E58" s="348"/>
      <c r="F58" s="348"/>
      <c r="G58" s="348"/>
      <c r="H58" s="349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47" t="s">
        <v>78</v>
      </c>
      <c r="C59" s="348"/>
      <c r="D59" s="348"/>
      <c r="E59" s="348"/>
      <c r="F59" s="348"/>
      <c r="G59" s="348"/>
      <c r="H59" s="349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44" t="s">
        <v>80</v>
      </c>
      <c r="C60" s="345"/>
      <c r="D60" s="345"/>
      <c r="E60" s="345"/>
      <c r="F60" s="345"/>
      <c r="G60" s="345"/>
      <c r="H60" s="346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53" t="s">
        <v>82</v>
      </c>
      <c r="C61" s="354"/>
      <c r="D61" s="354"/>
      <c r="E61" s="354"/>
      <c r="F61" s="354"/>
      <c r="G61" s="354"/>
      <c r="H61" s="355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53" t="s">
        <v>84</v>
      </c>
      <c r="C62" s="354"/>
      <c r="D62" s="354"/>
      <c r="E62" s="354"/>
      <c r="F62" s="354"/>
      <c r="G62" s="354"/>
      <c r="H62" s="355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47" t="s">
        <v>86</v>
      </c>
      <c r="C63" s="348"/>
      <c r="D63" s="348"/>
      <c r="E63" s="348"/>
      <c r="F63" s="348"/>
      <c r="G63" s="348"/>
      <c r="H63" s="349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47" t="s">
        <v>88</v>
      </c>
      <c r="C64" s="348"/>
      <c r="D64" s="348"/>
      <c r="E64" s="348"/>
      <c r="F64" s="348"/>
      <c r="G64" s="348"/>
      <c r="H64" s="349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47" t="s">
        <v>90</v>
      </c>
      <c r="C65" s="348"/>
      <c r="D65" s="348"/>
      <c r="E65" s="348"/>
      <c r="F65" s="348"/>
      <c r="G65" s="348"/>
      <c r="H65" s="349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44" t="s">
        <v>92</v>
      </c>
      <c r="C66" s="345"/>
      <c r="D66" s="345"/>
      <c r="E66" s="345"/>
      <c r="F66" s="345"/>
      <c r="G66" s="345"/>
      <c r="H66" s="346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44" t="s">
        <v>94</v>
      </c>
      <c r="C67" s="345"/>
      <c r="D67" s="345"/>
      <c r="E67" s="345"/>
      <c r="F67" s="345"/>
      <c r="G67" s="345"/>
      <c r="H67" s="346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44" t="s">
        <v>96</v>
      </c>
      <c r="C68" s="345"/>
      <c r="D68" s="345"/>
      <c r="E68" s="345"/>
      <c r="F68" s="345"/>
      <c r="G68" s="345"/>
      <c r="H68" s="346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47" t="s">
        <v>98</v>
      </c>
      <c r="C69" s="348"/>
      <c r="D69" s="348"/>
      <c r="E69" s="348"/>
      <c r="F69" s="348"/>
      <c r="G69" s="348"/>
      <c r="H69" s="349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47" t="s">
        <v>100</v>
      </c>
      <c r="C70" s="348"/>
      <c r="D70" s="348"/>
      <c r="E70" s="348"/>
      <c r="F70" s="348"/>
      <c r="G70" s="348"/>
      <c r="H70" s="349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44" t="s">
        <v>102</v>
      </c>
      <c r="C71" s="345"/>
      <c r="D71" s="345"/>
      <c r="E71" s="345"/>
      <c r="F71" s="345"/>
      <c r="G71" s="345"/>
      <c r="H71" s="346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47" t="s">
        <v>104</v>
      </c>
      <c r="C72" s="348"/>
      <c r="D72" s="348"/>
      <c r="E72" s="348"/>
      <c r="F72" s="348"/>
      <c r="G72" s="348"/>
      <c r="H72" s="349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47" t="s">
        <v>106</v>
      </c>
      <c r="C73" s="348"/>
      <c r="D73" s="348"/>
      <c r="E73" s="348"/>
      <c r="F73" s="348"/>
      <c r="G73" s="348"/>
      <c r="H73" s="349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374" t="s">
        <v>108</v>
      </c>
      <c r="C74" s="375"/>
      <c r="D74" s="375"/>
      <c r="E74" s="375"/>
      <c r="F74" s="375"/>
      <c r="G74" s="375"/>
      <c r="H74" s="376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11" t="s">
        <v>110</v>
      </c>
      <c r="C75" s="412"/>
      <c r="D75" s="412"/>
      <c r="E75" s="412"/>
      <c r="F75" s="412"/>
      <c r="G75" s="412"/>
      <c r="H75" s="413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47" t="s">
        <v>112</v>
      </c>
      <c r="C76" s="348"/>
      <c r="D76" s="348"/>
      <c r="E76" s="348"/>
      <c r="F76" s="348"/>
      <c r="G76" s="348"/>
      <c r="H76" s="349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47" t="s">
        <v>114</v>
      </c>
      <c r="C77" s="348"/>
      <c r="D77" s="348"/>
      <c r="E77" s="348"/>
      <c r="F77" s="348"/>
      <c r="G77" s="348"/>
      <c r="H77" s="349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374" t="s">
        <v>116</v>
      </c>
      <c r="C78" s="375"/>
      <c r="D78" s="375"/>
      <c r="E78" s="375"/>
      <c r="F78" s="375"/>
      <c r="G78" s="375"/>
      <c r="H78" s="376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65" t="s">
        <v>118</v>
      </c>
      <c r="C79" s="366"/>
      <c r="D79" s="366"/>
      <c r="E79" s="366"/>
      <c r="F79" s="366"/>
      <c r="G79" s="366"/>
      <c r="H79" s="367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44" t="s">
        <v>21</v>
      </c>
      <c r="C80" s="345"/>
      <c r="D80" s="345"/>
      <c r="E80" s="345"/>
      <c r="F80" s="345"/>
      <c r="G80" s="345"/>
      <c r="H80" s="346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53" t="s">
        <v>23</v>
      </c>
      <c r="C81" s="354"/>
      <c r="D81" s="354"/>
      <c r="E81" s="354"/>
      <c r="F81" s="354"/>
      <c r="G81" s="354"/>
      <c r="H81" s="355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53" t="s">
        <v>25</v>
      </c>
      <c r="C82" s="354"/>
      <c r="D82" s="354"/>
      <c r="E82" s="354"/>
      <c r="F82" s="354"/>
      <c r="G82" s="354"/>
      <c r="H82" s="355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53" t="s">
        <v>27</v>
      </c>
      <c r="C83" s="354"/>
      <c r="D83" s="354"/>
      <c r="E83" s="354"/>
      <c r="F83" s="354"/>
      <c r="G83" s="354"/>
      <c r="H83" s="355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44" t="s">
        <v>29</v>
      </c>
      <c r="C84" s="345"/>
      <c r="D84" s="345"/>
      <c r="E84" s="345"/>
      <c r="F84" s="345"/>
      <c r="G84" s="345"/>
      <c r="H84" s="346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44" t="s">
        <v>31</v>
      </c>
      <c r="C85" s="345"/>
      <c r="D85" s="345"/>
      <c r="E85" s="345"/>
      <c r="F85" s="345"/>
      <c r="G85" s="345"/>
      <c r="H85" s="346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44" t="s">
        <v>33</v>
      </c>
      <c r="C86" s="345"/>
      <c r="D86" s="345"/>
      <c r="E86" s="345"/>
      <c r="F86" s="345"/>
      <c r="G86" s="345"/>
      <c r="H86" s="346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44" t="s">
        <v>35</v>
      </c>
      <c r="C87" s="345"/>
      <c r="D87" s="345"/>
      <c r="E87" s="345"/>
      <c r="F87" s="345"/>
      <c r="G87" s="345"/>
      <c r="H87" s="346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44" t="s">
        <v>37</v>
      </c>
      <c r="C88" s="345"/>
      <c r="D88" s="345"/>
      <c r="E88" s="345"/>
      <c r="F88" s="345"/>
      <c r="G88" s="345"/>
      <c r="H88" s="346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44" t="s">
        <v>39</v>
      </c>
      <c r="C89" s="345"/>
      <c r="D89" s="345"/>
      <c r="E89" s="345"/>
      <c r="F89" s="345"/>
      <c r="G89" s="345"/>
      <c r="H89" s="346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59" t="s">
        <v>41</v>
      </c>
      <c r="C90" s="360"/>
      <c r="D90" s="360"/>
      <c r="E90" s="360"/>
      <c r="F90" s="360"/>
      <c r="G90" s="360"/>
      <c r="H90" s="361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47" t="s">
        <v>43</v>
      </c>
      <c r="C91" s="348"/>
      <c r="D91" s="348"/>
      <c r="E91" s="348"/>
      <c r="F91" s="348"/>
      <c r="G91" s="348"/>
      <c r="H91" s="349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47" t="s">
        <v>45</v>
      </c>
      <c r="C92" s="348"/>
      <c r="D92" s="348"/>
      <c r="E92" s="348"/>
      <c r="F92" s="348"/>
      <c r="G92" s="348"/>
      <c r="H92" s="349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44" t="s">
        <v>47</v>
      </c>
      <c r="C93" s="345"/>
      <c r="D93" s="345"/>
      <c r="E93" s="345"/>
      <c r="F93" s="345"/>
      <c r="G93" s="345"/>
      <c r="H93" s="346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50" t="s">
        <v>134</v>
      </c>
      <c r="C94" s="351"/>
      <c r="D94" s="351"/>
      <c r="E94" s="351"/>
      <c r="F94" s="351"/>
      <c r="G94" s="351"/>
      <c r="H94" s="352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44" t="s">
        <v>136</v>
      </c>
      <c r="C95" s="345"/>
      <c r="D95" s="345"/>
      <c r="E95" s="345"/>
      <c r="F95" s="345"/>
      <c r="G95" s="345"/>
      <c r="H95" s="346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47" t="s">
        <v>138</v>
      </c>
      <c r="C96" s="348"/>
      <c r="D96" s="348"/>
      <c r="E96" s="348"/>
      <c r="F96" s="348"/>
      <c r="G96" s="348"/>
      <c r="H96" s="349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47" t="s">
        <v>140</v>
      </c>
      <c r="C97" s="348"/>
      <c r="D97" s="348"/>
      <c r="E97" s="348"/>
      <c r="F97" s="348"/>
      <c r="G97" s="348"/>
      <c r="H97" s="349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47" t="s">
        <v>142</v>
      </c>
      <c r="C98" s="348"/>
      <c r="D98" s="348"/>
      <c r="E98" s="348"/>
      <c r="F98" s="348"/>
      <c r="G98" s="348"/>
      <c r="H98" s="349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56" t="s">
        <v>144</v>
      </c>
      <c r="C99" s="357"/>
      <c r="D99" s="357"/>
      <c r="E99" s="357"/>
      <c r="F99" s="357"/>
      <c r="G99" s="357"/>
      <c r="H99" s="358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47" t="s">
        <v>146</v>
      </c>
      <c r="C100" s="348"/>
      <c r="D100" s="348"/>
      <c r="E100" s="348"/>
      <c r="F100" s="348"/>
      <c r="G100" s="348"/>
      <c r="H100" s="349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44" t="s">
        <v>102</v>
      </c>
      <c r="C101" s="345"/>
      <c r="D101" s="345"/>
      <c r="E101" s="345"/>
      <c r="F101" s="345"/>
      <c r="G101" s="345"/>
      <c r="H101" s="346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47" t="s">
        <v>149</v>
      </c>
      <c r="C102" s="348"/>
      <c r="D102" s="348"/>
      <c r="E102" s="348"/>
      <c r="F102" s="348"/>
      <c r="G102" s="348"/>
      <c r="H102" s="349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47" t="s">
        <v>151</v>
      </c>
      <c r="C103" s="348"/>
      <c r="D103" s="348"/>
      <c r="E103" s="348"/>
      <c r="F103" s="348"/>
      <c r="G103" s="348"/>
      <c r="H103" s="349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47" t="s">
        <v>153</v>
      </c>
      <c r="C104" s="348"/>
      <c r="D104" s="348"/>
      <c r="E104" s="348"/>
      <c r="F104" s="348"/>
      <c r="G104" s="348"/>
      <c r="H104" s="349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56" t="s">
        <v>144</v>
      </c>
      <c r="C105" s="357"/>
      <c r="D105" s="357"/>
      <c r="E105" s="357"/>
      <c r="F105" s="357"/>
      <c r="G105" s="357"/>
      <c r="H105" s="358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47" t="s">
        <v>156</v>
      </c>
      <c r="C106" s="348"/>
      <c r="D106" s="348"/>
      <c r="E106" s="348"/>
      <c r="F106" s="348"/>
      <c r="G106" s="348"/>
      <c r="H106" s="349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50" t="s">
        <v>158</v>
      </c>
      <c r="C107" s="351"/>
      <c r="D107" s="351"/>
      <c r="E107" s="351"/>
      <c r="F107" s="351"/>
      <c r="G107" s="351"/>
      <c r="H107" s="352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59" t="s">
        <v>160</v>
      </c>
      <c r="C108" s="360"/>
      <c r="D108" s="360"/>
      <c r="E108" s="360"/>
      <c r="F108" s="360"/>
      <c r="G108" s="360"/>
      <c r="H108" s="361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53" t="s">
        <v>23</v>
      </c>
      <c r="C109" s="354"/>
      <c r="D109" s="354"/>
      <c r="E109" s="354"/>
      <c r="F109" s="354"/>
      <c r="G109" s="354"/>
      <c r="H109" s="355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53" t="s">
        <v>25</v>
      </c>
      <c r="C110" s="354"/>
      <c r="D110" s="354"/>
      <c r="E110" s="354"/>
      <c r="F110" s="354"/>
      <c r="G110" s="354"/>
      <c r="H110" s="355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53" t="s">
        <v>27</v>
      </c>
      <c r="C111" s="354"/>
      <c r="D111" s="354"/>
      <c r="E111" s="354"/>
      <c r="F111" s="354"/>
      <c r="G111" s="354"/>
      <c r="H111" s="355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44" t="s">
        <v>29</v>
      </c>
      <c r="C112" s="345"/>
      <c r="D112" s="345"/>
      <c r="E112" s="345"/>
      <c r="F112" s="345"/>
      <c r="G112" s="345"/>
      <c r="H112" s="346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44" t="s">
        <v>31</v>
      </c>
      <c r="C113" s="345"/>
      <c r="D113" s="345"/>
      <c r="E113" s="345"/>
      <c r="F113" s="345"/>
      <c r="G113" s="345"/>
      <c r="H113" s="346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44" t="s">
        <v>33</v>
      </c>
      <c r="C114" s="345"/>
      <c r="D114" s="345"/>
      <c r="E114" s="345"/>
      <c r="F114" s="345"/>
      <c r="G114" s="345"/>
      <c r="H114" s="346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44" t="s">
        <v>35</v>
      </c>
      <c r="C115" s="345"/>
      <c r="D115" s="345"/>
      <c r="E115" s="345"/>
      <c r="F115" s="345"/>
      <c r="G115" s="345"/>
      <c r="H115" s="346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44" t="s">
        <v>37</v>
      </c>
      <c r="C116" s="345"/>
      <c r="D116" s="345"/>
      <c r="E116" s="345"/>
      <c r="F116" s="345"/>
      <c r="G116" s="345"/>
      <c r="H116" s="346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44" t="s">
        <v>39</v>
      </c>
      <c r="C117" s="345"/>
      <c r="D117" s="345"/>
      <c r="E117" s="345"/>
      <c r="F117" s="345"/>
      <c r="G117" s="345"/>
      <c r="H117" s="346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59" t="s">
        <v>41</v>
      </c>
      <c r="C118" s="360"/>
      <c r="D118" s="360"/>
      <c r="E118" s="360"/>
      <c r="F118" s="360"/>
      <c r="G118" s="360"/>
      <c r="H118" s="361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47" t="s">
        <v>43</v>
      </c>
      <c r="C119" s="348"/>
      <c r="D119" s="348"/>
      <c r="E119" s="348"/>
      <c r="F119" s="348"/>
      <c r="G119" s="348"/>
      <c r="H119" s="349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47" t="s">
        <v>45</v>
      </c>
      <c r="C120" s="348"/>
      <c r="D120" s="348"/>
      <c r="E120" s="348"/>
      <c r="F120" s="348"/>
      <c r="G120" s="348"/>
      <c r="H120" s="349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44" t="s">
        <v>47</v>
      </c>
      <c r="C121" s="345"/>
      <c r="D121" s="345"/>
      <c r="E121" s="345"/>
      <c r="F121" s="345"/>
      <c r="G121" s="345"/>
      <c r="H121" s="346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50" t="s">
        <v>175</v>
      </c>
      <c r="C122" s="351"/>
      <c r="D122" s="351"/>
      <c r="E122" s="351"/>
      <c r="F122" s="351"/>
      <c r="G122" s="351"/>
      <c r="H122" s="352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44" t="s">
        <v>21</v>
      </c>
      <c r="C123" s="345"/>
      <c r="D123" s="345"/>
      <c r="E123" s="345"/>
      <c r="F123" s="345"/>
      <c r="G123" s="345"/>
      <c r="H123" s="346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53" t="s">
        <v>23</v>
      </c>
      <c r="C124" s="354"/>
      <c r="D124" s="354"/>
      <c r="E124" s="354"/>
      <c r="F124" s="354"/>
      <c r="G124" s="354"/>
      <c r="H124" s="355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53" t="s">
        <v>25</v>
      </c>
      <c r="C125" s="354"/>
      <c r="D125" s="354"/>
      <c r="E125" s="354"/>
      <c r="F125" s="354"/>
      <c r="G125" s="354"/>
      <c r="H125" s="355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53" t="s">
        <v>27</v>
      </c>
      <c r="C126" s="354"/>
      <c r="D126" s="354"/>
      <c r="E126" s="354"/>
      <c r="F126" s="354"/>
      <c r="G126" s="354"/>
      <c r="H126" s="355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44" t="s">
        <v>181</v>
      </c>
      <c r="C127" s="345"/>
      <c r="D127" s="345"/>
      <c r="E127" s="345"/>
      <c r="F127" s="345"/>
      <c r="G127" s="345"/>
      <c r="H127" s="346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44" t="s">
        <v>183</v>
      </c>
      <c r="C128" s="345"/>
      <c r="D128" s="345"/>
      <c r="E128" s="345"/>
      <c r="F128" s="345"/>
      <c r="G128" s="345"/>
      <c r="H128" s="346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44" t="s">
        <v>185</v>
      </c>
      <c r="C129" s="345"/>
      <c r="D129" s="345"/>
      <c r="E129" s="345"/>
      <c r="F129" s="345"/>
      <c r="G129" s="345"/>
      <c r="H129" s="346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44" t="s">
        <v>187</v>
      </c>
      <c r="C130" s="345"/>
      <c r="D130" s="345"/>
      <c r="E130" s="345"/>
      <c r="F130" s="345"/>
      <c r="G130" s="345"/>
      <c r="H130" s="346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44" t="s">
        <v>189</v>
      </c>
      <c r="C131" s="345"/>
      <c r="D131" s="345"/>
      <c r="E131" s="345"/>
      <c r="F131" s="345"/>
      <c r="G131" s="345"/>
      <c r="H131" s="346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44" t="s">
        <v>191</v>
      </c>
      <c r="C132" s="345"/>
      <c r="D132" s="345"/>
      <c r="E132" s="345"/>
      <c r="F132" s="345"/>
      <c r="G132" s="345"/>
      <c r="H132" s="346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59" t="s">
        <v>41</v>
      </c>
      <c r="C133" s="360"/>
      <c r="D133" s="360"/>
      <c r="E133" s="360"/>
      <c r="F133" s="360"/>
      <c r="G133" s="360"/>
      <c r="H133" s="361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47" t="s">
        <v>43</v>
      </c>
      <c r="C134" s="348"/>
      <c r="D134" s="348"/>
      <c r="E134" s="348"/>
      <c r="F134" s="348"/>
      <c r="G134" s="348"/>
      <c r="H134" s="349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47" t="s">
        <v>45</v>
      </c>
      <c r="C135" s="348"/>
      <c r="D135" s="348"/>
      <c r="E135" s="348"/>
      <c r="F135" s="348"/>
      <c r="G135" s="348"/>
      <c r="H135" s="349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44" t="s">
        <v>196</v>
      </c>
      <c r="C136" s="345"/>
      <c r="D136" s="345"/>
      <c r="E136" s="345"/>
      <c r="F136" s="345"/>
      <c r="G136" s="345"/>
      <c r="H136" s="346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50" t="s">
        <v>198</v>
      </c>
      <c r="C137" s="351"/>
      <c r="D137" s="351"/>
      <c r="E137" s="351"/>
      <c r="F137" s="351"/>
      <c r="G137" s="351"/>
      <c r="H137" s="352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44" t="s">
        <v>21</v>
      </c>
      <c r="C138" s="345"/>
      <c r="D138" s="345"/>
      <c r="E138" s="345"/>
      <c r="F138" s="345"/>
      <c r="G138" s="345"/>
      <c r="H138" s="346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53" t="s">
        <v>23</v>
      </c>
      <c r="C139" s="354"/>
      <c r="D139" s="354"/>
      <c r="E139" s="354"/>
      <c r="F139" s="354"/>
      <c r="G139" s="354"/>
      <c r="H139" s="355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53" t="s">
        <v>25</v>
      </c>
      <c r="C140" s="354"/>
      <c r="D140" s="354"/>
      <c r="E140" s="354"/>
      <c r="F140" s="354"/>
      <c r="G140" s="354"/>
      <c r="H140" s="355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53" t="s">
        <v>27</v>
      </c>
      <c r="C141" s="354"/>
      <c r="D141" s="354"/>
      <c r="E141" s="354"/>
      <c r="F141" s="354"/>
      <c r="G141" s="354"/>
      <c r="H141" s="355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44" t="s">
        <v>29</v>
      </c>
      <c r="C142" s="345"/>
      <c r="D142" s="345"/>
      <c r="E142" s="345"/>
      <c r="F142" s="345"/>
      <c r="G142" s="345"/>
      <c r="H142" s="346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44" t="s">
        <v>31</v>
      </c>
      <c r="C143" s="345"/>
      <c r="D143" s="345"/>
      <c r="E143" s="345"/>
      <c r="F143" s="345"/>
      <c r="G143" s="345"/>
      <c r="H143" s="346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44" t="s">
        <v>33</v>
      </c>
      <c r="C144" s="345"/>
      <c r="D144" s="345"/>
      <c r="E144" s="345"/>
      <c r="F144" s="345"/>
      <c r="G144" s="345"/>
      <c r="H144" s="346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44" t="s">
        <v>35</v>
      </c>
      <c r="C145" s="345"/>
      <c r="D145" s="345"/>
      <c r="E145" s="345"/>
      <c r="F145" s="345"/>
      <c r="G145" s="345"/>
      <c r="H145" s="346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44" t="s">
        <v>37</v>
      </c>
      <c r="C146" s="345"/>
      <c r="D146" s="345"/>
      <c r="E146" s="345"/>
      <c r="F146" s="345"/>
      <c r="G146" s="345"/>
      <c r="H146" s="346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44" t="s">
        <v>39</v>
      </c>
      <c r="C147" s="345"/>
      <c r="D147" s="345"/>
      <c r="E147" s="345"/>
      <c r="F147" s="345"/>
      <c r="G147" s="345"/>
      <c r="H147" s="346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59" t="s">
        <v>41</v>
      </c>
      <c r="C148" s="360"/>
      <c r="D148" s="360"/>
      <c r="E148" s="360"/>
      <c r="F148" s="360"/>
      <c r="G148" s="360"/>
      <c r="H148" s="361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47" t="s">
        <v>43</v>
      </c>
      <c r="C149" s="348"/>
      <c r="D149" s="348"/>
      <c r="E149" s="348"/>
      <c r="F149" s="348"/>
      <c r="G149" s="348"/>
      <c r="H149" s="349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47" t="s">
        <v>45</v>
      </c>
      <c r="C150" s="348"/>
      <c r="D150" s="348"/>
      <c r="E150" s="348"/>
      <c r="F150" s="348"/>
      <c r="G150" s="348"/>
      <c r="H150" s="349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44" t="s">
        <v>47</v>
      </c>
      <c r="C151" s="345"/>
      <c r="D151" s="345"/>
      <c r="E151" s="345"/>
      <c r="F151" s="345"/>
      <c r="G151" s="345"/>
      <c r="H151" s="346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47" t="s">
        <v>214</v>
      </c>
      <c r="C152" s="348"/>
      <c r="D152" s="348"/>
      <c r="E152" s="348"/>
      <c r="F152" s="348"/>
      <c r="G152" s="348"/>
      <c r="H152" s="349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44" t="s">
        <v>216</v>
      </c>
      <c r="C153" s="345"/>
      <c r="D153" s="345"/>
      <c r="E153" s="345"/>
      <c r="F153" s="345"/>
      <c r="G153" s="345"/>
      <c r="H153" s="346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44" t="s">
        <v>218</v>
      </c>
      <c r="C154" s="345"/>
      <c r="D154" s="345"/>
      <c r="E154" s="345"/>
      <c r="F154" s="345"/>
      <c r="G154" s="345"/>
      <c r="H154" s="346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14" t="s">
        <v>220</v>
      </c>
      <c r="C155" s="415"/>
      <c r="D155" s="415"/>
      <c r="E155" s="415"/>
      <c r="F155" s="415"/>
      <c r="G155" s="415"/>
      <c r="H155" s="416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14" t="s">
        <v>222</v>
      </c>
      <c r="C156" s="415"/>
      <c r="D156" s="415"/>
      <c r="E156" s="415"/>
      <c r="F156" s="415"/>
      <c r="G156" s="415"/>
      <c r="H156" s="416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44" t="s">
        <v>224</v>
      </c>
      <c r="C157" s="345"/>
      <c r="D157" s="345"/>
      <c r="E157" s="345"/>
      <c r="F157" s="345"/>
      <c r="G157" s="345"/>
      <c r="H157" s="346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44" t="s">
        <v>226</v>
      </c>
      <c r="C158" s="345"/>
      <c r="D158" s="345"/>
      <c r="E158" s="345"/>
      <c r="F158" s="345"/>
      <c r="G158" s="345"/>
      <c r="H158" s="346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14" t="s">
        <v>228</v>
      </c>
      <c r="C159" s="415"/>
      <c r="D159" s="415"/>
      <c r="E159" s="415"/>
      <c r="F159" s="415"/>
      <c r="G159" s="415"/>
      <c r="H159" s="416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44" t="s">
        <v>230</v>
      </c>
      <c r="C160" s="345"/>
      <c r="D160" s="345"/>
      <c r="E160" s="345"/>
      <c r="F160" s="345"/>
      <c r="G160" s="345"/>
      <c r="H160" s="346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44" t="s">
        <v>232</v>
      </c>
      <c r="C161" s="345"/>
      <c r="D161" s="345"/>
      <c r="E161" s="345"/>
      <c r="F161" s="345"/>
      <c r="G161" s="345"/>
      <c r="H161" s="346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50" t="s">
        <v>234</v>
      </c>
      <c r="C162" s="351"/>
      <c r="D162" s="351"/>
      <c r="E162" s="351"/>
      <c r="F162" s="351"/>
      <c r="G162" s="351"/>
      <c r="H162" s="352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50" t="s">
        <v>236</v>
      </c>
      <c r="C163" s="351"/>
      <c r="D163" s="351"/>
      <c r="E163" s="351"/>
      <c r="F163" s="351"/>
      <c r="G163" s="351"/>
      <c r="H163" s="352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50" t="s">
        <v>238</v>
      </c>
      <c r="C164" s="351"/>
      <c r="D164" s="351"/>
      <c r="E164" s="351"/>
      <c r="F164" s="351"/>
      <c r="G164" s="351"/>
      <c r="H164" s="352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17" t="s">
        <v>240</v>
      </c>
      <c r="C165" s="418"/>
      <c r="D165" s="418"/>
      <c r="E165" s="418"/>
      <c r="F165" s="418"/>
      <c r="G165" s="418"/>
      <c r="H165" s="419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65" t="s">
        <v>110</v>
      </c>
      <c r="C166" s="366"/>
      <c r="D166" s="366"/>
      <c r="E166" s="366"/>
      <c r="F166" s="366"/>
      <c r="G166" s="366"/>
      <c r="H166" s="367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44" t="s">
        <v>244</v>
      </c>
      <c r="C167" s="345"/>
      <c r="D167" s="345"/>
      <c r="E167" s="345"/>
      <c r="F167" s="345"/>
      <c r="G167" s="345"/>
      <c r="H167" s="346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47" t="s">
        <v>246</v>
      </c>
      <c r="C168" s="348"/>
      <c r="D168" s="348"/>
      <c r="E168" s="348"/>
      <c r="F168" s="348"/>
      <c r="G168" s="348"/>
      <c r="H168" s="349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56" t="s">
        <v>248</v>
      </c>
      <c r="C169" s="357"/>
      <c r="D169" s="357"/>
      <c r="E169" s="357"/>
      <c r="F169" s="357"/>
      <c r="G169" s="357"/>
      <c r="H169" s="358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420" t="s">
        <v>23</v>
      </c>
      <c r="C170" s="421"/>
      <c r="D170" s="421"/>
      <c r="E170" s="421"/>
      <c r="F170" s="421"/>
      <c r="G170" s="421"/>
      <c r="H170" s="422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408" t="s">
        <v>248</v>
      </c>
      <c r="C171" s="409"/>
      <c r="D171" s="409"/>
      <c r="E171" s="409"/>
      <c r="F171" s="409"/>
      <c r="G171" s="409"/>
      <c r="H171" s="410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420" t="s">
        <v>25</v>
      </c>
      <c r="C172" s="421"/>
      <c r="D172" s="421"/>
      <c r="E172" s="421"/>
      <c r="F172" s="421"/>
      <c r="G172" s="421"/>
      <c r="H172" s="422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408" t="s">
        <v>248</v>
      </c>
      <c r="C173" s="409"/>
      <c r="D173" s="409"/>
      <c r="E173" s="409"/>
      <c r="F173" s="409"/>
      <c r="G173" s="409"/>
      <c r="H173" s="410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420" t="s">
        <v>27</v>
      </c>
      <c r="C174" s="421"/>
      <c r="D174" s="421"/>
      <c r="E174" s="421"/>
      <c r="F174" s="421"/>
      <c r="G174" s="421"/>
      <c r="H174" s="422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408" t="s">
        <v>248</v>
      </c>
      <c r="C175" s="409"/>
      <c r="D175" s="409"/>
      <c r="E175" s="409"/>
      <c r="F175" s="409"/>
      <c r="G175" s="409"/>
      <c r="H175" s="410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47" t="s">
        <v>256</v>
      </c>
      <c r="C176" s="348"/>
      <c r="D176" s="348"/>
      <c r="E176" s="348"/>
      <c r="F176" s="348"/>
      <c r="G176" s="348"/>
      <c r="H176" s="349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56" t="s">
        <v>248</v>
      </c>
      <c r="C177" s="357"/>
      <c r="D177" s="357"/>
      <c r="E177" s="357"/>
      <c r="F177" s="357"/>
      <c r="G177" s="357"/>
      <c r="H177" s="358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47" t="s">
        <v>259</v>
      </c>
      <c r="C178" s="348"/>
      <c r="D178" s="348"/>
      <c r="E178" s="348"/>
      <c r="F178" s="348"/>
      <c r="G178" s="348"/>
      <c r="H178" s="349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56" t="s">
        <v>248</v>
      </c>
      <c r="C179" s="357"/>
      <c r="D179" s="357"/>
      <c r="E179" s="357"/>
      <c r="F179" s="357"/>
      <c r="G179" s="357"/>
      <c r="H179" s="358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47" t="s">
        <v>262</v>
      </c>
      <c r="C180" s="348"/>
      <c r="D180" s="348"/>
      <c r="E180" s="348"/>
      <c r="F180" s="348"/>
      <c r="G180" s="348"/>
      <c r="H180" s="349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56" t="s">
        <v>248</v>
      </c>
      <c r="C181" s="357"/>
      <c r="D181" s="357"/>
      <c r="E181" s="357"/>
      <c r="F181" s="357"/>
      <c r="G181" s="357"/>
      <c r="H181" s="358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47" t="s">
        <v>265</v>
      </c>
      <c r="C182" s="348"/>
      <c r="D182" s="348"/>
      <c r="E182" s="348"/>
      <c r="F182" s="348"/>
      <c r="G182" s="348"/>
      <c r="H182" s="349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56" t="s">
        <v>248</v>
      </c>
      <c r="C183" s="357"/>
      <c r="D183" s="357"/>
      <c r="E183" s="357"/>
      <c r="F183" s="357"/>
      <c r="G183" s="357"/>
      <c r="H183" s="358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47" t="s">
        <v>268</v>
      </c>
      <c r="C184" s="348"/>
      <c r="D184" s="348"/>
      <c r="E184" s="348"/>
      <c r="F184" s="348"/>
      <c r="G184" s="348"/>
      <c r="H184" s="349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56" t="s">
        <v>248</v>
      </c>
      <c r="C185" s="357"/>
      <c r="D185" s="357"/>
      <c r="E185" s="357"/>
      <c r="F185" s="357"/>
      <c r="G185" s="357"/>
      <c r="H185" s="358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47" t="s">
        <v>270</v>
      </c>
      <c r="C186" s="348"/>
      <c r="D186" s="348"/>
      <c r="E186" s="348"/>
      <c r="F186" s="348"/>
      <c r="G186" s="348"/>
      <c r="H186" s="349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56" t="s">
        <v>248</v>
      </c>
      <c r="C187" s="357"/>
      <c r="D187" s="357"/>
      <c r="E187" s="357"/>
      <c r="F187" s="357"/>
      <c r="G187" s="357"/>
      <c r="H187" s="358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53" t="s">
        <v>273</v>
      </c>
      <c r="C188" s="354"/>
      <c r="D188" s="354"/>
      <c r="E188" s="354"/>
      <c r="F188" s="354"/>
      <c r="G188" s="354"/>
      <c r="H188" s="355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56" t="s">
        <v>248</v>
      </c>
      <c r="C189" s="357"/>
      <c r="D189" s="357"/>
      <c r="E189" s="357"/>
      <c r="F189" s="357"/>
      <c r="G189" s="357"/>
      <c r="H189" s="358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56" t="s">
        <v>43</v>
      </c>
      <c r="C190" s="357"/>
      <c r="D190" s="357"/>
      <c r="E190" s="357"/>
      <c r="F190" s="357"/>
      <c r="G190" s="357"/>
      <c r="H190" s="358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408" t="s">
        <v>248</v>
      </c>
      <c r="C191" s="409"/>
      <c r="D191" s="409"/>
      <c r="E191" s="409"/>
      <c r="F191" s="409"/>
      <c r="G191" s="409"/>
      <c r="H191" s="410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56" t="s">
        <v>45</v>
      </c>
      <c r="C192" s="357"/>
      <c r="D192" s="357"/>
      <c r="E192" s="357"/>
      <c r="F192" s="357"/>
      <c r="G192" s="357"/>
      <c r="H192" s="358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408" t="s">
        <v>248</v>
      </c>
      <c r="C193" s="409"/>
      <c r="D193" s="409"/>
      <c r="E193" s="409"/>
      <c r="F193" s="409"/>
      <c r="G193" s="409"/>
      <c r="H193" s="410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47" t="s">
        <v>280</v>
      </c>
      <c r="C194" s="348"/>
      <c r="D194" s="348"/>
      <c r="E194" s="348"/>
      <c r="F194" s="348"/>
      <c r="G194" s="348"/>
      <c r="H194" s="349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56" t="s">
        <v>248</v>
      </c>
      <c r="C195" s="357"/>
      <c r="D195" s="357"/>
      <c r="E195" s="357"/>
      <c r="F195" s="357"/>
      <c r="G195" s="357"/>
      <c r="H195" s="358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44" t="s">
        <v>283</v>
      </c>
      <c r="C196" s="345"/>
      <c r="D196" s="345"/>
      <c r="E196" s="345"/>
      <c r="F196" s="345"/>
      <c r="G196" s="345"/>
      <c r="H196" s="346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47" t="s">
        <v>285</v>
      </c>
      <c r="C197" s="348"/>
      <c r="D197" s="348"/>
      <c r="E197" s="348"/>
      <c r="F197" s="348"/>
      <c r="G197" s="348"/>
      <c r="H197" s="349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56" t="s">
        <v>248</v>
      </c>
      <c r="C198" s="357"/>
      <c r="D198" s="357"/>
      <c r="E198" s="357"/>
      <c r="F198" s="357"/>
      <c r="G198" s="357"/>
      <c r="H198" s="358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47" t="s">
        <v>288</v>
      </c>
      <c r="C199" s="348"/>
      <c r="D199" s="348"/>
      <c r="E199" s="348"/>
      <c r="F199" s="348"/>
      <c r="G199" s="348"/>
      <c r="H199" s="349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56" t="s">
        <v>290</v>
      </c>
      <c r="C200" s="357"/>
      <c r="D200" s="357"/>
      <c r="E200" s="357"/>
      <c r="F200" s="357"/>
      <c r="G200" s="357"/>
      <c r="H200" s="358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408" t="s">
        <v>248</v>
      </c>
      <c r="C201" s="409"/>
      <c r="D201" s="409"/>
      <c r="E201" s="409"/>
      <c r="F201" s="409"/>
      <c r="G201" s="409"/>
      <c r="H201" s="410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56" t="s">
        <v>293</v>
      </c>
      <c r="C202" s="357"/>
      <c r="D202" s="357"/>
      <c r="E202" s="357"/>
      <c r="F202" s="357"/>
      <c r="G202" s="357"/>
      <c r="H202" s="358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408" t="s">
        <v>248</v>
      </c>
      <c r="C203" s="409"/>
      <c r="D203" s="409"/>
      <c r="E203" s="409"/>
      <c r="F203" s="409"/>
      <c r="G203" s="409"/>
      <c r="H203" s="410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53" t="s">
        <v>296</v>
      </c>
      <c r="C204" s="354"/>
      <c r="D204" s="354"/>
      <c r="E204" s="354"/>
      <c r="F204" s="354"/>
      <c r="G204" s="354"/>
      <c r="H204" s="355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56" t="s">
        <v>248</v>
      </c>
      <c r="C205" s="357"/>
      <c r="D205" s="357"/>
      <c r="E205" s="357"/>
      <c r="F205" s="357"/>
      <c r="G205" s="357"/>
      <c r="H205" s="358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47" t="s">
        <v>299</v>
      </c>
      <c r="C206" s="348"/>
      <c r="D206" s="348"/>
      <c r="E206" s="348"/>
      <c r="F206" s="348"/>
      <c r="G206" s="348"/>
      <c r="H206" s="349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56" t="s">
        <v>248</v>
      </c>
      <c r="C207" s="357"/>
      <c r="D207" s="357"/>
      <c r="E207" s="357"/>
      <c r="F207" s="357"/>
      <c r="G207" s="357"/>
      <c r="H207" s="358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47" t="s">
        <v>302</v>
      </c>
      <c r="C208" s="348"/>
      <c r="D208" s="348"/>
      <c r="E208" s="348"/>
      <c r="F208" s="348"/>
      <c r="G208" s="348"/>
      <c r="H208" s="349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56" t="s">
        <v>248</v>
      </c>
      <c r="C209" s="357"/>
      <c r="D209" s="357"/>
      <c r="E209" s="357"/>
      <c r="F209" s="357"/>
      <c r="G209" s="357"/>
      <c r="H209" s="358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47" t="s">
        <v>305</v>
      </c>
      <c r="C210" s="348"/>
      <c r="D210" s="348"/>
      <c r="E210" s="348"/>
      <c r="F210" s="348"/>
      <c r="G210" s="348"/>
      <c r="H210" s="349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56" t="s">
        <v>248</v>
      </c>
      <c r="C211" s="357"/>
      <c r="D211" s="357"/>
      <c r="E211" s="357"/>
      <c r="F211" s="357"/>
      <c r="G211" s="357"/>
      <c r="H211" s="358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47" t="s">
        <v>308</v>
      </c>
      <c r="C212" s="348"/>
      <c r="D212" s="348"/>
      <c r="E212" s="348"/>
      <c r="F212" s="348"/>
      <c r="G212" s="348"/>
      <c r="H212" s="349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56" t="s">
        <v>248</v>
      </c>
      <c r="C213" s="357"/>
      <c r="D213" s="357"/>
      <c r="E213" s="357"/>
      <c r="F213" s="357"/>
      <c r="G213" s="357"/>
      <c r="H213" s="358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53" t="s">
        <v>311</v>
      </c>
      <c r="C214" s="354"/>
      <c r="D214" s="354"/>
      <c r="E214" s="354"/>
      <c r="F214" s="354"/>
      <c r="G214" s="354"/>
      <c r="H214" s="355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56" t="s">
        <v>248</v>
      </c>
      <c r="C215" s="357"/>
      <c r="D215" s="357"/>
      <c r="E215" s="357"/>
      <c r="F215" s="357"/>
      <c r="G215" s="357"/>
      <c r="H215" s="358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47" t="s">
        <v>314</v>
      </c>
      <c r="C216" s="348"/>
      <c r="D216" s="348"/>
      <c r="E216" s="348"/>
      <c r="F216" s="348"/>
      <c r="G216" s="348"/>
      <c r="H216" s="349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56" t="s">
        <v>248</v>
      </c>
      <c r="C217" s="357"/>
      <c r="D217" s="357"/>
      <c r="E217" s="357"/>
      <c r="F217" s="357"/>
      <c r="G217" s="357"/>
      <c r="H217" s="358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59" t="s">
        <v>317</v>
      </c>
      <c r="C218" s="360"/>
      <c r="D218" s="360"/>
      <c r="E218" s="360"/>
      <c r="F218" s="360"/>
      <c r="G218" s="360"/>
      <c r="H218" s="361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47" t="s">
        <v>319</v>
      </c>
      <c r="C219" s="348"/>
      <c r="D219" s="348"/>
      <c r="E219" s="348"/>
      <c r="F219" s="348"/>
      <c r="G219" s="348"/>
      <c r="H219" s="349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53" t="s">
        <v>321</v>
      </c>
      <c r="C220" s="354"/>
      <c r="D220" s="354"/>
      <c r="E220" s="354"/>
      <c r="F220" s="354"/>
      <c r="G220" s="354"/>
      <c r="H220" s="355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53" t="s">
        <v>323</v>
      </c>
      <c r="C221" s="354"/>
      <c r="D221" s="354"/>
      <c r="E221" s="354"/>
      <c r="F221" s="354"/>
      <c r="G221" s="354"/>
      <c r="H221" s="355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53" t="s">
        <v>325</v>
      </c>
      <c r="C222" s="354"/>
      <c r="D222" s="354"/>
      <c r="E222" s="354"/>
      <c r="F222" s="354"/>
      <c r="G222" s="354"/>
      <c r="H222" s="355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47" t="s">
        <v>327</v>
      </c>
      <c r="C223" s="348"/>
      <c r="D223" s="348"/>
      <c r="E223" s="348"/>
      <c r="F223" s="348"/>
      <c r="G223" s="348"/>
      <c r="H223" s="349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47" t="s">
        <v>329</v>
      </c>
      <c r="C224" s="348"/>
      <c r="D224" s="348"/>
      <c r="E224" s="348"/>
      <c r="F224" s="348"/>
      <c r="G224" s="348"/>
      <c r="H224" s="349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47" t="s">
        <v>331</v>
      </c>
      <c r="C225" s="348"/>
      <c r="D225" s="348"/>
      <c r="E225" s="348"/>
      <c r="F225" s="348"/>
      <c r="G225" s="348"/>
      <c r="H225" s="349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47" t="s">
        <v>333</v>
      </c>
      <c r="C226" s="348"/>
      <c r="D226" s="348"/>
      <c r="E226" s="348"/>
      <c r="F226" s="348"/>
      <c r="G226" s="348"/>
      <c r="H226" s="349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47" t="s">
        <v>335</v>
      </c>
      <c r="C227" s="348"/>
      <c r="D227" s="348"/>
      <c r="E227" s="348"/>
      <c r="F227" s="348"/>
      <c r="G227" s="348"/>
      <c r="H227" s="349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53" t="s">
        <v>337</v>
      </c>
      <c r="C228" s="354"/>
      <c r="D228" s="354"/>
      <c r="E228" s="354"/>
      <c r="F228" s="354"/>
      <c r="G228" s="354"/>
      <c r="H228" s="355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56" t="s">
        <v>43</v>
      </c>
      <c r="C229" s="357"/>
      <c r="D229" s="357"/>
      <c r="E229" s="357"/>
      <c r="F229" s="357"/>
      <c r="G229" s="357"/>
      <c r="H229" s="358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23" t="s">
        <v>45</v>
      </c>
      <c r="C230" s="424"/>
      <c r="D230" s="424"/>
      <c r="E230" s="424"/>
      <c r="F230" s="424"/>
      <c r="G230" s="424"/>
      <c r="H230" s="425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71" t="s">
        <v>340</v>
      </c>
      <c r="B231" s="372"/>
      <c r="C231" s="372"/>
      <c r="D231" s="372"/>
      <c r="E231" s="372"/>
      <c r="F231" s="372"/>
      <c r="G231" s="372"/>
      <c r="H231" s="372"/>
      <c r="I231" s="372"/>
      <c r="J231" s="372"/>
      <c r="K231" s="372"/>
      <c r="L231" s="372"/>
      <c r="M231" s="372"/>
      <c r="N231" s="373"/>
    </row>
    <row r="232" spans="1:14" s="3" customFormat="1" ht="12">
      <c r="A232" s="11" t="s">
        <v>341</v>
      </c>
      <c r="B232" s="365" t="s">
        <v>342</v>
      </c>
      <c r="C232" s="366"/>
      <c r="D232" s="366"/>
      <c r="E232" s="366"/>
      <c r="F232" s="366"/>
      <c r="G232" s="366"/>
      <c r="H232" s="367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44" t="s">
        <v>345</v>
      </c>
      <c r="C233" s="345"/>
      <c r="D233" s="345"/>
      <c r="E233" s="345"/>
      <c r="F233" s="345"/>
      <c r="G233" s="345"/>
      <c r="H233" s="346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44" t="s">
        <v>348</v>
      </c>
      <c r="C234" s="345"/>
      <c r="D234" s="345"/>
      <c r="E234" s="345"/>
      <c r="F234" s="345"/>
      <c r="G234" s="345"/>
      <c r="H234" s="346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44" t="s">
        <v>351</v>
      </c>
      <c r="C235" s="345"/>
      <c r="D235" s="345"/>
      <c r="E235" s="345"/>
      <c r="F235" s="345"/>
      <c r="G235" s="345"/>
      <c r="H235" s="346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44" t="s">
        <v>353</v>
      </c>
      <c r="C236" s="345"/>
      <c r="D236" s="345"/>
      <c r="E236" s="345"/>
      <c r="F236" s="345"/>
      <c r="G236" s="345"/>
      <c r="H236" s="346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44" t="s">
        <v>355</v>
      </c>
      <c r="C237" s="345"/>
      <c r="D237" s="345"/>
      <c r="E237" s="345"/>
      <c r="F237" s="345"/>
      <c r="G237" s="345"/>
      <c r="H237" s="346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44" t="s">
        <v>358</v>
      </c>
      <c r="C238" s="345"/>
      <c r="D238" s="345"/>
      <c r="E238" s="345"/>
      <c r="F238" s="345"/>
      <c r="G238" s="345"/>
      <c r="H238" s="346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47" t="s">
        <v>360</v>
      </c>
      <c r="C239" s="348"/>
      <c r="D239" s="348"/>
      <c r="E239" s="348"/>
      <c r="F239" s="348"/>
      <c r="G239" s="348"/>
      <c r="H239" s="349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47" t="s">
        <v>362</v>
      </c>
      <c r="C240" s="348"/>
      <c r="D240" s="348"/>
      <c r="E240" s="348"/>
      <c r="F240" s="348"/>
      <c r="G240" s="348"/>
      <c r="H240" s="349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44" t="s">
        <v>365</v>
      </c>
      <c r="C241" s="345"/>
      <c r="D241" s="345"/>
      <c r="E241" s="345"/>
      <c r="F241" s="345"/>
      <c r="G241" s="345"/>
      <c r="H241" s="346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47" t="s">
        <v>360</v>
      </c>
      <c r="C242" s="348"/>
      <c r="D242" s="348"/>
      <c r="E242" s="348"/>
      <c r="F242" s="348"/>
      <c r="G242" s="348"/>
      <c r="H242" s="349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47" t="s">
        <v>368</v>
      </c>
      <c r="C243" s="348"/>
      <c r="D243" s="348"/>
      <c r="E243" s="348"/>
      <c r="F243" s="348"/>
      <c r="G243" s="348"/>
      <c r="H243" s="349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47" t="s">
        <v>362</v>
      </c>
      <c r="C244" s="348"/>
      <c r="D244" s="348"/>
      <c r="E244" s="348"/>
      <c r="F244" s="348"/>
      <c r="G244" s="348"/>
      <c r="H244" s="349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44" t="s">
        <v>371</v>
      </c>
      <c r="C245" s="345"/>
      <c r="D245" s="345"/>
      <c r="E245" s="345"/>
      <c r="F245" s="345"/>
      <c r="G245" s="345"/>
      <c r="H245" s="346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47" t="s">
        <v>360</v>
      </c>
      <c r="C246" s="348"/>
      <c r="D246" s="348"/>
      <c r="E246" s="348"/>
      <c r="F246" s="348"/>
      <c r="G246" s="348"/>
      <c r="H246" s="349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47" t="s">
        <v>362</v>
      </c>
      <c r="C247" s="348"/>
      <c r="D247" s="348"/>
      <c r="E247" s="348"/>
      <c r="F247" s="348"/>
      <c r="G247" s="348"/>
      <c r="H247" s="349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44" t="s">
        <v>375</v>
      </c>
      <c r="C248" s="345"/>
      <c r="D248" s="345"/>
      <c r="E248" s="345"/>
      <c r="F248" s="345"/>
      <c r="G248" s="345"/>
      <c r="H248" s="346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47" t="s">
        <v>360</v>
      </c>
      <c r="C249" s="348"/>
      <c r="D249" s="348"/>
      <c r="E249" s="348"/>
      <c r="F249" s="348"/>
      <c r="G249" s="348"/>
      <c r="H249" s="349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47" t="s">
        <v>368</v>
      </c>
      <c r="C250" s="348"/>
      <c r="D250" s="348"/>
      <c r="E250" s="348"/>
      <c r="F250" s="348"/>
      <c r="G250" s="348"/>
      <c r="H250" s="349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47" t="s">
        <v>362</v>
      </c>
      <c r="C251" s="348"/>
      <c r="D251" s="348"/>
      <c r="E251" s="348"/>
      <c r="F251" s="348"/>
      <c r="G251" s="348"/>
      <c r="H251" s="349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50" t="s">
        <v>380</v>
      </c>
      <c r="C252" s="351"/>
      <c r="D252" s="351"/>
      <c r="E252" s="351"/>
      <c r="F252" s="351"/>
      <c r="G252" s="351"/>
      <c r="H252" s="352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44" t="s">
        <v>382</v>
      </c>
      <c r="C253" s="345"/>
      <c r="D253" s="345"/>
      <c r="E253" s="345"/>
      <c r="F253" s="345"/>
      <c r="G253" s="345"/>
      <c r="H253" s="346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53" t="s">
        <v>384</v>
      </c>
      <c r="C254" s="354"/>
      <c r="D254" s="354"/>
      <c r="E254" s="354"/>
      <c r="F254" s="354"/>
      <c r="G254" s="354"/>
      <c r="H254" s="355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56" t="s">
        <v>386</v>
      </c>
      <c r="C255" s="357"/>
      <c r="D255" s="357"/>
      <c r="E255" s="357"/>
      <c r="F255" s="357"/>
      <c r="G255" s="357"/>
      <c r="H255" s="358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56" t="s">
        <v>388</v>
      </c>
      <c r="C256" s="357"/>
      <c r="D256" s="357"/>
      <c r="E256" s="357"/>
      <c r="F256" s="357"/>
      <c r="G256" s="357"/>
      <c r="H256" s="358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44" t="s">
        <v>390</v>
      </c>
      <c r="C257" s="345"/>
      <c r="D257" s="345"/>
      <c r="E257" s="345"/>
      <c r="F257" s="345"/>
      <c r="G257" s="345"/>
      <c r="H257" s="346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44" t="s">
        <v>392</v>
      </c>
      <c r="C258" s="345"/>
      <c r="D258" s="345"/>
      <c r="E258" s="345"/>
      <c r="F258" s="345"/>
      <c r="G258" s="345"/>
      <c r="H258" s="346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53" t="s">
        <v>394</v>
      </c>
      <c r="C259" s="354"/>
      <c r="D259" s="354"/>
      <c r="E259" s="354"/>
      <c r="F259" s="354"/>
      <c r="G259" s="354"/>
      <c r="H259" s="355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56" t="s">
        <v>386</v>
      </c>
      <c r="C260" s="357"/>
      <c r="D260" s="357"/>
      <c r="E260" s="357"/>
      <c r="F260" s="357"/>
      <c r="G260" s="357"/>
      <c r="H260" s="358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56" t="s">
        <v>388</v>
      </c>
      <c r="C261" s="357"/>
      <c r="D261" s="357"/>
      <c r="E261" s="357"/>
      <c r="F261" s="357"/>
      <c r="G261" s="357"/>
      <c r="H261" s="358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44" t="s">
        <v>398</v>
      </c>
      <c r="C262" s="345"/>
      <c r="D262" s="345"/>
      <c r="E262" s="345"/>
      <c r="F262" s="345"/>
      <c r="G262" s="345"/>
      <c r="H262" s="346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59" t="s">
        <v>536</v>
      </c>
      <c r="C263" s="360"/>
      <c r="D263" s="360"/>
      <c r="E263" s="360"/>
      <c r="F263" s="360"/>
      <c r="G263" s="360"/>
      <c r="H263" s="361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50" t="s">
        <v>402</v>
      </c>
      <c r="C264" s="351"/>
      <c r="D264" s="351"/>
      <c r="E264" s="351"/>
      <c r="F264" s="351"/>
      <c r="G264" s="351"/>
      <c r="H264" s="352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44" t="s">
        <v>404</v>
      </c>
      <c r="C265" s="345"/>
      <c r="D265" s="345"/>
      <c r="E265" s="345"/>
      <c r="F265" s="345"/>
      <c r="G265" s="345"/>
      <c r="H265" s="346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44" t="s">
        <v>406</v>
      </c>
      <c r="C266" s="345"/>
      <c r="D266" s="345"/>
      <c r="E266" s="345"/>
      <c r="F266" s="345"/>
      <c r="G266" s="345"/>
      <c r="H266" s="346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59" t="s">
        <v>408</v>
      </c>
      <c r="C267" s="360"/>
      <c r="D267" s="360"/>
      <c r="E267" s="360"/>
      <c r="F267" s="360"/>
      <c r="G267" s="360"/>
      <c r="H267" s="361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59" t="s">
        <v>410</v>
      </c>
      <c r="C268" s="360"/>
      <c r="D268" s="360"/>
      <c r="E268" s="360"/>
      <c r="F268" s="360"/>
      <c r="G268" s="360"/>
      <c r="H268" s="361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50" t="s">
        <v>412</v>
      </c>
      <c r="C269" s="351"/>
      <c r="D269" s="351"/>
      <c r="E269" s="351"/>
      <c r="F269" s="351"/>
      <c r="G269" s="351"/>
      <c r="H269" s="352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44" t="s">
        <v>414</v>
      </c>
      <c r="C270" s="345"/>
      <c r="D270" s="345"/>
      <c r="E270" s="345"/>
      <c r="F270" s="345"/>
      <c r="G270" s="345"/>
      <c r="H270" s="346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53" t="s">
        <v>416</v>
      </c>
      <c r="C271" s="354"/>
      <c r="D271" s="354"/>
      <c r="E271" s="354"/>
      <c r="F271" s="354"/>
      <c r="G271" s="354"/>
      <c r="H271" s="355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53" t="s">
        <v>418</v>
      </c>
      <c r="C272" s="354"/>
      <c r="D272" s="354"/>
      <c r="E272" s="354"/>
      <c r="F272" s="354"/>
      <c r="G272" s="354"/>
      <c r="H272" s="355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53" t="s">
        <v>420</v>
      </c>
      <c r="C273" s="354"/>
      <c r="D273" s="354"/>
      <c r="E273" s="354"/>
      <c r="F273" s="354"/>
      <c r="G273" s="354"/>
      <c r="H273" s="355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44" t="s">
        <v>422</v>
      </c>
      <c r="C274" s="345"/>
      <c r="D274" s="345"/>
      <c r="E274" s="345"/>
      <c r="F274" s="345"/>
      <c r="G274" s="345"/>
      <c r="H274" s="346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53" t="s">
        <v>424</v>
      </c>
      <c r="C275" s="354"/>
      <c r="D275" s="354"/>
      <c r="E275" s="354"/>
      <c r="F275" s="354"/>
      <c r="G275" s="354"/>
      <c r="H275" s="355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47" t="s">
        <v>426</v>
      </c>
      <c r="C276" s="348"/>
      <c r="D276" s="348"/>
      <c r="E276" s="348"/>
      <c r="F276" s="348"/>
      <c r="G276" s="348"/>
      <c r="H276" s="349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59" t="s">
        <v>428</v>
      </c>
      <c r="C277" s="360"/>
      <c r="D277" s="360"/>
      <c r="E277" s="360"/>
      <c r="F277" s="360"/>
      <c r="G277" s="360"/>
      <c r="H277" s="361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47" t="s">
        <v>43</v>
      </c>
      <c r="C278" s="348"/>
      <c r="D278" s="348"/>
      <c r="E278" s="348"/>
      <c r="F278" s="348"/>
      <c r="G278" s="348"/>
      <c r="H278" s="349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47" t="s">
        <v>45</v>
      </c>
      <c r="C279" s="348"/>
      <c r="D279" s="348"/>
      <c r="E279" s="348"/>
      <c r="F279" s="348"/>
      <c r="G279" s="348"/>
      <c r="H279" s="349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29" t="s">
        <v>432</v>
      </c>
      <c r="C280" s="430"/>
      <c r="D280" s="430"/>
      <c r="E280" s="430"/>
      <c r="F280" s="430"/>
      <c r="G280" s="430"/>
      <c r="H280" s="431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71" t="s">
        <v>434</v>
      </c>
      <c r="B281" s="372"/>
      <c r="C281" s="372"/>
      <c r="D281" s="372"/>
      <c r="E281" s="372"/>
      <c r="F281" s="372"/>
      <c r="G281" s="372"/>
      <c r="H281" s="372"/>
      <c r="I281" s="372"/>
      <c r="J281" s="372"/>
      <c r="K281" s="372"/>
      <c r="L281" s="372"/>
      <c r="M281" s="372"/>
      <c r="N281" s="373"/>
    </row>
    <row r="282" spans="1:14" s="3" customFormat="1" ht="42.75" customHeight="1">
      <c r="A282" s="385" t="s">
        <v>7</v>
      </c>
      <c r="B282" s="387" t="s">
        <v>8</v>
      </c>
      <c r="C282" s="388"/>
      <c r="D282" s="388"/>
      <c r="E282" s="388"/>
      <c r="F282" s="388"/>
      <c r="G282" s="388"/>
      <c r="H282" s="389"/>
      <c r="I282" s="393" t="s">
        <v>9</v>
      </c>
      <c r="J282" s="394" t="s">
        <v>921</v>
      </c>
      <c r="K282" s="395"/>
      <c r="L282" s="377" t="s">
        <v>540</v>
      </c>
      <c r="M282" s="378"/>
      <c r="N282" s="379" t="s">
        <v>541</v>
      </c>
    </row>
    <row r="283" spans="1:14" s="3" customFormat="1" ht="36">
      <c r="A283" s="386"/>
      <c r="B283" s="390"/>
      <c r="C283" s="391"/>
      <c r="D283" s="391"/>
      <c r="E283" s="391"/>
      <c r="F283" s="391"/>
      <c r="G283" s="391"/>
      <c r="H283" s="392"/>
      <c r="I283" s="380"/>
      <c r="J283" s="25" t="s">
        <v>0</v>
      </c>
      <c r="K283" s="26" t="s">
        <v>1</v>
      </c>
      <c r="L283" s="27" t="s">
        <v>10</v>
      </c>
      <c r="M283" s="27" t="s">
        <v>11</v>
      </c>
      <c r="N283" s="380"/>
    </row>
    <row r="284" spans="1:14" s="2" customFormat="1" ht="12.75" thickBot="1">
      <c r="A284" s="31">
        <v>1</v>
      </c>
      <c r="B284" s="426">
        <v>2</v>
      </c>
      <c r="C284" s="427"/>
      <c r="D284" s="427"/>
      <c r="E284" s="427"/>
      <c r="F284" s="427"/>
      <c r="G284" s="427"/>
      <c r="H284" s="428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0.25" customHeight="1">
      <c r="A285" s="439" t="s">
        <v>435</v>
      </c>
      <c r="B285" s="440"/>
      <c r="C285" s="440"/>
      <c r="D285" s="440"/>
      <c r="E285" s="440"/>
      <c r="F285" s="440"/>
      <c r="G285" s="440"/>
      <c r="H285" s="441"/>
      <c r="I285" s="12" t="s">
        <v>19</v>
      </c>
      <c r="J285" s="212">
        <f>J286+J343</f>
        <v>0</v>
      </c>
      <c r="K285" s="213">
        <f>K286+K343</f>
        <v>0</v>
      </c>
      <c r="L285" s="213">
        <v>0</v>
      </c>
      <c r="M285" s="34">
        <v>0</v>
      </c>
      <c r="N285" s="184" t="s">
        <v>858</v>
      </c>
    </row>
    <row r="286" spans="1:14" s="3" customFormat="1" ht="12">
      <c r="A286" s="14" t="s">
        <v>17</v>
      </c>
      <c r="B286" s="350" t="s">
        <v>436</v>
      </c>
      <c r="C286" s="351"/>
      <c r="D286" s="351"/>
      <c r="E286" s="351"/>
      <c r="F286" s="351"/>
      <c r="G286" s="351"/>
      <c r="H286" s="352"/>
      <c r="I286" s="15" t="s">
        <v>19</v>
      </c>
      <c r="J286" s="214">
        <f>J311</f>
        <v>0</v>
      </c>
      <c r="K286" s="215">
        <f>K287+K311</f>
        <v>0</v>
      </c>
      <c r="L286" s="215">
        <v>0</v>
      </c>
      <c r="M286" s="34">
        <v>0</v>
      </c>
      <c r="N286" s="184" t="s">
        <v>858</v>
      </c>
    </row>
    <row r="287" spans="1:14" s="3" customFormat="1" ht="12">
      <c r="A287" s="14" t="s">
        <v>20</v>
      </c>
      <c r="B287" s="344" t="s">
        <v>437</v>
      </c>
      <c r="C287" s="345"/>
      <c r="D287" s="345"/>
      <c r="E287" s="345"/>
      <c r="F287" s="345"/>
      <c r="G287" s="345"/>
      <c r="H287" s="346"/>
      <c r="I287" s="15" t="s">
        <v>19</v>
      </c>
      <c r="J287" s="214">
        <v>0</v>
      </c>
      <c r="K287" s="215">
        <f>J287</f>
        <v>0</v>
      </c>
      <c r="L287" s="215">
        <f>K287-J287</f>
        <v>0</v>
      </c>
      <c r="M287" s="34">
        <v>0</v>
      </c>
      <c r="N287" s="184" t="s">
        <v>858</v>
      </c>
    </row>
    <row r="288" spans="1:14" s="3" customFormat="1" ht="24" customHeight="1">
      <c r="A288" s="14" t="s">
        <v>22</v>
      </c>
      <c r="B288" s="353" t="s">
        <v>438</v>
      </c>
      <c r="C288" s="354"/>
      <c r="D288" s="354"/>
      <c r="E288" s="354"/>
      <c r="F288" s="354"/>
      <c r="G288" s="354"/>
      <c r="H288" s="355"/>
      <c r="I288" s="15" t="s">
        <v>19</v>
      </c>
      <c r="J288" s="214">
        <v>0</v>
      </c>
      <c r="K288" s="215">
        <v>0</v>
      </c>
      <c r="L288" s="215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56" t="s">
        <v>440</v>
      </c>
      <c r="C289" s="357"/>
      <c r="D289" s="357"/>
      <c r="E289" s="357"/>
      <c r="F289" s="357"/>
      <c r="G289" s="357"/>
      <c r="H289" s="358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432" t="s">
        <v>23</v>
      </c>
      <c r="C290" s="433"/>
      <c r="D290" s="433"/>
      <c r="E290" s="433"/>
      <c r="F290" s="433"/>
      <c r="G290" s="433"/>
      <c r="H290" s="434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432" t="s">
        <v>25</v>
      </c>
      <c r="C291" s="433"/>
      <c r="D291" s="433"/>
      <c r="E291" s="433"/>
      <c r="F291" s="433"/>
      <c r="G291" s="433"/>
      <c r="H291" s="434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432" t="s">
        <v>27</v>
      </c>
      <c r="C292" s="433"/>
      <c r="D292" s="433"/>
      <c r="E292" s="433"/>
      <c r="F292" s="433"/>
      <c r="G292" s="433"/>
      <c r="H292" s="434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56" t="s">
        <v>445</v>
      </c>
      <c r="C293" s="357"/>
      <c r="D293" s="357"/>
      <c r="E293" s="357"/>
      <c r="F293" s="357"/>
      <c r="G293" s="357"/>
      <c r="H293" s="358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56" t="s">
        <v>447</v>
      </c>
      <c r="C294" s="357"/>
      <c r="D294" s="357"/>
      <c r="E294" s="357"/>
      <c r="F294" s="357"/>
      <c r="G294" s="357"/>
      <c r="H294" s="358"/>
      <c r="I294" s="15" t="s">
        <v>19</v>
      </c>
      <c r="J294" s="183">
        <v>0</v>
      </c>
      <c r="K294" s="216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56" t="s">
        <v>449</v>
      </c>
      <c r="C295" s="357"/>
      <c r="D295" s="357"/>
      <c r="E295" s="357"/>
      <c r="F295" s="357"/>
      <c r="G295" s="357"/>
      <c r="H295" s="358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56" t="s">
        <v>451</v>
      </c>
      <c r="C296" s="357"/>
      <c r="D296" s="357"/>
      <c r="E296" s="357"/>
      <c r="F296" s="357"/>
      <c r="G296" s="357"/>
      <c r="H296" s="358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432" t="s">
        <v>453</v>
      </c>
      <c r="C297" s="433"/>
      <c r="D297" s="433"/>
      <c r="E297" s="433"/>
      <c r="F297" s="433"/>
      <c r="G297" s="433"/>
      <c r="H297" s="434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435" t="s">
        <v>455</v>
      </c>
      <c r="C298" s="436"/>
      <c r="D298" s="436"/>
      <c r="E298" s="436"/>
      <c r="F298" s="436"/>
      <c r="G298" s="436"/>
      <c r="H298" s="437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408" t="s">
        <v>457</v>
      </c>
      <c r="C299" s="409"/>
      <c r="D299" s="409"/>
      <c r="E299" s="409"/>
      <c r="F299" s="409"/>
      <c r="G299" s="409"/>
      <c r="H299" s="410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435" t="s">
        <v>455</v>
      </c>
      <c r="C300" s="436"/>
      <c r="D300" s="436"/>
      <c r="E300" s="436"/>
      <c r="F300" s="436"/>
      <c r="G300" s="436"/>
      <c r="H300" s="437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56" t="s">
        <v>460</v>
      </c>
      <c r="C301" s="357"/>
      <c r="D301" s="357"/>
      <c r="E301" s="357"/>
      <c r="F301" s="357"/>
      <c r="G301" s="357"/>
      <c r="H301" s="358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56" t="s">
        <v>270</v>
      </c>
      <c r="C302" s="357"/>
      <c r="D302" s="357"/>
      <c r="E302" s="357"/>
      <c r="F302" s="357"/>
      <c r="G302" s="357"/>
      <c r="H302" s="358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420" t="s">
        <v>463</v>
      </c>
      <c r="C303" s="421"/>
      <c r="D303" s="421"/>
      <c r="E303" s="421"/>
      <c r="F303" s="421"/>
      <c r="G303" s="421"/>
      <c r="H303" s="422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408" t="s">
        <v>43</v>
      </c>
      <c r="C304" s="409"/>
      <c r="D304" s="409"/>
      <c r="E304" s="409"/>
      <c r="F304" s="409"/>
      <c r="G304" s="409"/>
      <c r="H304" s="410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408" t="s">
        <v>45</v>
      </c>
      <c r="C305" s="409"/>
      <c r="D305" s="409"/>
      <c r="E305" s="409"/>
      <c r="F305" s="409"/>
      <c r="G305" s="409"/>
      <c r="H305" s="410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53" t="s">
        <v>466</v>
      </c>
      <c r="C306" s="354"/>
      <c r="D306" s="354"/>
      <c r="E306" s="354"/>
      <c r="F306" s="354"/>
      <c r="G306" s="354"/>
      <c r="H306" s="355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420" t="s">
        <v>23</v>
      </c>
      <c r="C307" s="421"/>
      <c r="D307" s="421"/>
      <c r="E307" s="421"/>
      <c r="F307" s="421"/>
      <c r="G307" s="421"/>
      <c r="H307" s="422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420" t="s">
        <v>25</v>
      </c>
      <c r="C308" s="421"/>
      <c r="D308" s="421"/>
      <c r="E308" s="421"/>
      <c r="F308" s="421"/>
      <c r="G308" s="421"/>
      <c r="H308" s="422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420" t="s">
        <v>27</v>
      </c>
      <c r="C309" s="421"/>
      <c r="D309" s="421"/>
      <c r="E309" s="421"/>
      <c r="F309" s="421"/>
      <c r="G309" s="421"/>
      <c r="H309" s="422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47" t="s">
        <v>470</v>
      </c>
      <c r="C310" s="348"/>
      <c r="D310" s="348"/>
      <c r="E310" s="348"/>
      <c r="F310" s="348"/>
      <c r="G310" s="348"/>
      <c r="H310" s="349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44" t="s">
        <v>471</v>
      </c>
      <c r="C311" s="345"/>
      <c r="D311" s="345"/>
      <c r="E311" s="345"/>
      <c r="F311" s="345"/>
      <c r="G311" s="345"/>
      <c r="H311" s="346"/>
      <c r="I311" s="15" t="s">
        <v>19</v>
      </c>
      <c r="J311" s="217">
        <v>0</v>
      </c>
      <c r="K311" s="218">
        <v>0</v>
      </c>
      <c r="L311" s="218">
        <f>K311-J311</f>
        <v>0</v>
      </c>
      <c r="M311" s="34"/>
      <c r="N311" s="184" t="s">
        <v>858</v>
      </c>
    </row>
    <row r="312" spans="1:14" s="3" customFormat="1" ht="12">
      <c r="A312" s="14" t="s">
        <v>472</v>
      </c>
      <c r="B312" s="347" t="s">
        <v>473</v>
      </c>
      <c r="C312" s="348"/>
      <c r="D312" s="348"/>
      <c r="E312" s="348"/>
      <c r="F312" s="348"/>
      <c r="G312" s="348"/>
      <c r="H312" s="349"/>
      <c r="I312" s="15" t="s">
        <v>19</v>
      </c>
      <c r="J312" s="217">
        <v>0</v>
      </c>
      <c r="K312" s="218">
        <v>0</v>
      </c>
      <c r="L312" s="218">
        <f>K312-J312</f>
        <v>0</v>
      </c>
      <c r="M312" s="34"/>
      <c r="N312" s="184" t="s">
        <v>858</v>
      </c>
    </row>
    <row r="313" spans="1:14" s="3" customFormat="1" ht="12">
      <c r="A313" s="14" t="s">
        <v>474</v>
      </c>
      <c r="B313" s="356" t="s">
        <v>475</v>
      </c>
      <c r="C313" s="357"/>
      <c r="D313" s="357"/>
      <c r="E313" s="357"/>
      <c r="F313" s="357"/>
      <c r="G313" s="357"/>
      <c r="H313" s="358"/>
      <c r="I313" s="15" t="s">
        <v>19</v>
      </c>
      <c r="J313" s="217">
        <v>0</v>
      </c>
      <c r="K313" s="218">
        <v>0</v>
      </c>
      <c r="L313" s="218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420" t="s">
        <v>23</v>
      </c>
      <c r="C314" s="421"/>
      <c r="D314" s="421"/>
      <c r="E314" s="421"/>
      <c r="F314" s="421"/>
      <c r="G314" s="421"/>
      <c r="H314" s="422"/>
      <c r="I314" s="15" t="s">
        <v>19</v>
      </c>
      <c r="J314" s="217">
        <v>0</v>
      </c>
      <c r="K314" s="218">
        <v>0</v>
      </c>
      <c r="L314" s="218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420" t="s">
        <v>25</v>
      </c>
      <c r="C315" s="421"/>
      <c r="D315" s="421"/>
      <c r="E315" s="421"/>
      <c r="F315" s="421"/>
      <c r="G315" s="421"/>
      <c r="H315" s="422"/>
      <c r="I315" s="15" t="s">
        <v>19</v>
      </c>
      <c r="J315" s="217">
        <v>0</v>
      </c>
      <c r="K315" s="218">
        <v>0</v>
      </c>
      <c r="L315" s="218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420" t="s">
        <v>27</v>
      </c>
      <c r="C316" s="421"/>
      <c r="D316" s="421"/>
      <c r="E316" s="421"/>
      <c r="F316" s="421"/>
      <c r="G316" s="421"/>
      <c r="H316" s="422"/>
      <c r="I316" s="15" t="s">
        <v>19</v>
      </c>
      <c r="J316" s="217">
        <v>0</v>
      </c>
      <c r="K316" s="218">
        <v>0</v>
      </c>
      <c r="L316" s="218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56" t="s">
        <v>256</v>
      </c>
      <c r="C317" s="357"/>
      <c r="D317" s="357"/>
      <c r="E317" s="357"/>
      <c r="F317" s="357"/>
      <c r="G317" s="357"/>
      <c r="H317" s="358"/>
      <c r="I317" s="15" t="s">
        <v>19</v>
      </c>
      <c r="J317" s="217">
        <v>0</v>
      </c>
      <c r="K317" s="218">
        <v>0</v>
      </c>
      <c r="L317" s="218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56" t="s">
        <v>259</v>
      </c>
      <c r="C318" s="357"/>
      <c r="D318" s="357"/>
      <c r="E318" s="357"/>
      <c r="F318" s="357"/>
      <c r="G318" s="357"/>
      <c r="H318" s="358"/>
      <c r="I318" s="15" t="s">
        <v>19</v>
      </c>
      <c r="J318" s="217">
        <v>0</v>
      </c>
      <c r="K318" s="218">
        <f>J318</f>
        <v>0</v>
      </c>
      <c r="L318" s="218">
        <f>K318-J318</f>
        <v>0</v>
      </c>
      <c r="M318" s="34">
        <v>0</v>
      </c>
      <c r="N318" s="184" t="s">
        <v>858</v>
      </c>
    </row>
    <row r="319" spans="1:14" s="3" customFormat="1" ht="12">
      <c r="A319" s="14" t="s">
        <v>481</v>
      </c>
      <c r="B319" s="356" t="s">
        <v>262</v>
      </c>
      <c r="C319" s="357"/>
      <c r="D319" s="357"/>
      <c r="E319" s="357"/>
      <c r="F319" s="357"/>
      <c r="G319" s="357"/>
      <c r="H319" s="358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56" t="s">
        <v>268</v>
      </c>
      <c r="C320" s="357"/>
      <c r="D320" s="357"/>
      <c r="E320" s="357"/>
      <c r="F320" s="357"/>
      <c r="G320" s="357"/>
      <c r="H320" s="358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56" t="s">
        <v>270</v>
      </c>
      <c r="C321" s="357"/>
      <c r="D321" s="357"/>
      <c r="E321" s="357"/>
      <c r="F321" s="357"/>
      <c r="G321" s="357"/>
      <c r="H321" s="358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420" t="s">
        <v>273</v>
      </c>
      <c r="C322" s="421"/>
      <c r="D322" s="421"/>
      <c r="E322" s="421"/>
      <c r="F322" s="421"/>
      <c r="G322" s="421"/>
      <c r="H322" s="422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408" t="s">
        <v>43</v>
      </c>
      <c r="C323" s="409"/>
      <c r="D323" s="409"/>
      <c r="E323" s="409"/>
      <c r="F323" s="409"/>
      <c r="G323" s="409"/>
      <c r="H323" s="410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408" t="s">
        <v>45</v>
      </c>
      <c r="C324" s="409"/>
      <c r="D324" s="409"/>
      <c r="E324" s="409"/>
      <c r="F324" s="409"/>
      <c r="G324" s="409"/>
      <c r="H324" s="410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47" t="s">
        <v>488</v>
      </c>
      <c r="C325" s="348"/>
      <c r="D325" s="348"/>
      <c r="E325" s="348"/>
      <c r="F325" s="348"/>
      <c r="G325" s="348"/>
      <c r="H325" s="349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47" t="s">
        <v>490</v>
      </c>
      <c r="C326" s="348"/>
      <c r="D326" s="348"/>
      <c r="E326" s="348"/>
      <c r="F326" s="348"/>
      <c r="G326" s="348"/>
      <c r="H326" s="349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56" t="s">
        <v>475</v>
      </c>
      <c r="C327" s="357"/>
      <c r="D327" s="357"/>
      <c r="E327" s="357"/>
      <c r="F327" s="357"/>
      <c r="G327" s="357"/>
      <c r="H327" s="358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420" t="s">
        <v>23</v>
      </c>
      <c r="C328" s="421"/>
      <c r="D328" s="421"/>
      <c r="E328" s="421"/>
      <c r="F328" s="421"/>
      <c r="G328" s="421"/>
      <c r="H328" s="422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420" t="s">
        <v>25</v>
      </c>
      <c r="C329" s="421"/>
      <c r="D329" s="421"/>
      <c r="E329" s="421"/>
      <c r="F329" s="421"/>
      <c r="G329" s="421"/>
      <c r="H329" s="422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420" t="s">
        <v>27</v>
      </c>
      <c r="C330" s="421"/>
      <c r="D330" s="421"/>
      <c r="E330" s="421"/>
      <c r="F330" s="421"/>
      <c r="G330" s="421"/>
      <c r="H330" s="422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56" t="s">
        <v>256</v>
      </c>
      <c r="C331" s="357"/>
      <c r="D331" s="357"/>
      <c r="E331" s="357"/>
      <c r="F331" s="357"/>
      <c r="G331" s="357"/>
      <c r="H331" s="358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56" t="s">
        <v>259</v>
      </c>
      <c r="C332" s="357"/>
      <c r="D332" s="357"/>
      <c r="E332" s="357"/>
      <c r="F332" s="357"/>
      <c r="G332" s="357"/>
      <c r="H332" s="358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56" t="s">
        <v>262</v>
      </c>
      <c r="C333" s="357"/>
      <c r="D333" s="357"/>
      <c r="E333" s="357"/>
      <c r="F333" s="357"/>
      <c r="G333" s="357"/>
      <c r="H333" s="358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56" t="s">
        <v>268</v>
      </c>
      <c r="C334" s="357"/>
      <c r="D334" s="357"/>
      <c r="E334" s="357"/>
      <c r="F334" s="357"/>
      <c r="G334" s="357"/>
      <c r="H334" s="358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56" t="s">
        <v>270</v>
      </c>
      <c r="C335" s="357"/>
      <c r="D335" s="357"/>
      <c r="E335" s="357"/>
      <c r="F335" s="357"/>
      <c r="G335" s="357"/>
      <c r="H335" s="358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420" t="s">
        <v>273</v>
      </c>
      <c r="C336" s="421"/>
      <c r="D336" s="421"/>
      <c r="E336" s="421"/>
      <c r="F336" s="421"/>
      <c r="G336" s="421"/>
      <c r="H336" s="422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408" t="s">
        <v>43</v>
      </c>
      <c r="C337" s="409"/>
      <c r="D337" s="409"/>
      <c r="E337" s="409"/>
      <c r="F337" s="409"/>
      <c r="G337" s="409"/>
      <c r="H337" s="410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408" t="s">
        <v>45</v>
      </c>
      <c r="C338" s="409"/>
      <c r="D338" s="409"/>
      <c r="E338" s="409"/>
      <c r="F338" s="409"/>
      <c r="G338" s="409"/>
      <c r="H338" s="410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44" t="s">
        <v>502</v>
      </c>
      <c r="C339" s="345"/>
      <c r="D339" s="345"/>
      <c r="E339" s="345"/>
      <c r="F339" s="345"/>
      <c r="G339" s="345"/>
      <c r="H339" s="346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12">
      <c r="A340" s="14" t="s">
        <v>32</v>
      </c>
      <c r="B340" s="344" t="s">
        <v>503</v>
      </c>
      <c r="C340" s="345"/>
      <c r="D340" s="345"/>
      <c r="E340" s="345"/>
      <c r="F340" s="345"/>
      <c r="G340" s="345"/>
      <c r="H340" s="346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4" t="s">
        <v>858</v>
      </c>
    </row>
    <row r="341" spans="1:14" s="3" customFormat="1" ht="12">
      <c r="A341" s="14" t="s">
        <v>504</v>
      </c>
      <c r="B341" s="347" t="s">
        <v>505</v>
      </c>
      <c r="C341" s="348"/>
      <c r="D341" s="348"/>
      <c r="E341" s="348"/>
      <c r="F341" s="348"/>
      <c r="G341" s="348"/>
      <c r="H341" s="349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47" t="s">
        <v>507</v>
      </c>
      <c r="C342" s="348"/>
      <c r="D342" s="348"/>
      <c r="E342" s="348"/>
      <c r="F342" s="348"/>
      <c r="G342" s="348"/>
      <c r="H342" s="349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50" t="s">
        <v>508</v>
      </c>
      <c r="C343" s="351"/>
      <c r="D343" s="351"/>
      <c r="E343" s="351"/>
      <c r="F343" s="351"/>
      <c r="G343" s="351"/>
      <c r="H343" s="352"/>
      <c r="I343" s="15" t="s">
        <v>19</v>
      </c>
      <c r="J343" s="217">
        <v>0</v>
      </c>
      <c r="K343" s="218">
        <v>0</v>
      </c>
      <c r="L343" s="218">
        <v>0</v>
      </c>
      <c r="M343" s="34">
        <v>0</v>
      </c>
      <c r="N343" s="184"/>
    </row>
    <row r="344" spans="1:14" s="3" customFormat="1" ht="12">
      <c r="A344" s="14" t="s">
        <v>50</v>
      </c>
      <c r="B344" s="344" t="s">
        <v>509</v>
      </c>
      <c r="C344" s="345"/>
      <c r="D344" s="345"/>
      <c r="E344" s="345"/>
      <c r="F344" s="345"/>
      <c r="G344" s="345"/>
      <c r="H344" s="346"/>
      <c r="I344" s="15" t="s">
        <v>19</v>
      </c>
      <c r="J344" s="217">
        <v>0</v>
      </c>
      <c r="K344" s="218">
        <v>0</v>
      </c>
      <c r="L344" s="218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44" t="s">
        <v>510</v>
      </c>
      <c r="C345" s="345"/>
      <c r="D345" s="345"/>
      <c r="E345" s="345"/>
      <c r="F345" s="345"/>
      <c r="G345" s="345"/>
      <c r="H345" s="346"/>
      <c r="I345" s="15" t="s">
        <v>19</v>
      </c>
      <c r="J345" s="217">
        <v>0</v>
      </c>
      <c r="K345" s="218">
        <v>0</v>
      </c>
      <c r="L345" s="218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44" t="s">
        <v>511</v>
      </c>
      <c r="C346" s="345"/>
      <c r="D346" s="345"/>
      <c r="E346" s="345"/>
      <c r="F346" s="345"/>
      <c r="G346" s="345"/>
      <c r="H346" s="346"/>
      <c r="I346" s="15" t="s">
        <v>19</v>
      </c>
      <c r="J346" s="217">
        <v>0</v>
      </c>
      <c r="K346" s="218">
        <v>0</v>
      </c>
      <c r="L346" s="218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44" t="s">
        <v>512</v>
      </c>
      <c r="C347" s="345"/>
      <c r="D347" s="345"/>
      <c r="E347" s="345"/>
      <c r="F347" s="345"/>
      <c r="G347" s="345"/>
      <c r="H347" s="346"/>
      <c r="I347" s="15" t="s">
        <v>19</v>
      </c>
      <c r="J347" s="217">
        <v>0</v>
      </c>
      <c r="K347" s="218">
        <v>0</v>
      </c>
      <c r="L347" s="218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44" t="s">
        <v>513</v>
      </c>
      <c r="C348" s="345"/>
      <c r="D348" s="345"/>
      <c r="E348" s="345"/>
      <c r="F348" s="345"/>
      <c r="G348" s="345"/>
      <c r="H348" s="346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47" t="s">
        <v>514</v>
      </c>
      <c r="C349" s="348"/>
      <c r="D349" s="348"/>
      <c r="E349" s="348"/>
      <c r="F349" s="348"/>
      <c r="G349" s="348"/>
      <c r="H349" s="349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420" t="s">
        <v>516</v>
      </c>
      <c r="C350" s="421"/>
      <c r="D350" s="421"/>
      <c r="E350" s="421"/>
      <c r="F350" s="421"/>
      <c r="G350" s="421"/>
      <c r="H350" s="422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47" t="s">
        <v>517</v>
      </c>
      <c r="C351" s="348"/>
      <c r="D351" s="348"/>
      <c r="E351" s="348"/>
      <c r="F351" s="348"/>
      <c r="G351" s="348"/>
      <c r="H351" s="349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420" t="s">
        <v>519</v>
      </c>
      <c r="C352" s="421"/>
      <c r="D352" s="421"/>
      <c r="E352" s="421"/>
      <c r="F352" s="421"/>
      <c r="G352" s="421"/>
      <c r="H352" s="422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44" t="s">
        <v>520</v>
      </c>
      <c r="C353" s="345"/>
      <c r="D353" s="345"/>
      <c r="E353" s="345"/>
      <c r="F353" s="345"/>
      <c r="G353" s="345"/>
      <c r="H353" s="346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12.75" thickBot="1">
      <c r="A354" s="17" t="s">
        <v>59</v>
      </c>
      <c r="B354" s="368" t="s">
        <v>521</v>
      </c>
      <c r="C354" s="369"/>
      <c r="D354" s="369"/>
      <c r="E354" s="369"/>
      <c r="F354" s="369"/>
      <c r="G354" s="369"/>
      <c r="H354" s="370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5" t="s">
        <v>858</v>
      </c>
    </row>
    <row r="355" spans="1:14" s="3" customFormat="1" ht="12">
      <c r="A355" s="11" t="s">
        <v>117</v>
      </c>
      <c r="B355" s="365" t="s">
        <v>110</v>
      </c>
      <c r="C355" s="366"/>
      <c r="D355" s="366"/>
      <c r="E355" s="366"/>
      <c r="F355" s="366"/>
      <c r="G355" s="366"/>
      <c r="H355" s="367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59" t="s">
        <v>522</v>
      </c>
      <c r="C356" s="360"/>
      <c r="D356" s="360"/>
      <c r="E356" s="360"/>
      <c r="F356" s="360"/>
      <c r="G356" s="360"/>
      <c r="H356" s="361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47" t="s">
        <v>523</v>
      </c>
      <c r="C357" s="348"/>
      <c r="D357" s="348"/>
      <c r="E357" s="348"/>
      <c r="F357" s="348"/>
      <c r="G357" s="348"/>
      <c r="H357" s="349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53" t="s">
        <v>524</v>
      </c>
      <c r="C358" s="354"/>
      <c r="D358" s="354"/>
      <c r="E358" s="354"/>
      <c r="F358" s="354"/>
      <c r="G358" s="354"/>
      <c r="H358" s="355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47" t="s">
        <v>525</v>
      </c>
      <c r="C359" s="348"/>
      <c r="D359" s="348"/>
      <c r="E359" s="348"/>
      <c r="F359" s="348"/>
      <c r="G359" s="348"/>
      <c r="H359" s="349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59" t="s">
        <v>689</v>
      </c>
      <c r="C360" s="360"/>
      <c r="D360" s="360"/>
      <c r="E360" s="360"/>
      <c r="F360" s="360"/>
      <c r="G360" s="360"/>
      <c r="H360" s="361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47" t="s">
        <v>527</v>
      </c>
      <c r="C361" s="348"/>
      <c r="D361" s="348"/>
      <c r="E361" s="348"/>
      <c r="F361" s="348"/>
      <c r="G361" s="348"/>
      <c r="H361" s="349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47" t="s">
        <v>529</v>
      </c>
      <c r="C362" s="348"/>
      <c r="D362" s="348"/>
      <c r="E362" s="348"/>
      <c r="F362" s="348"/>
      <c r="G362" s="348"/>
      <c r="H362" s="349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374" t="s">
        <v>531</v>
      </c>
      <c r="C363" s="375"/>
      <c r="D363" s="375"/>
      <c r="E363" s="375"/>
      <c r="F363" s="375"/>
      <c r="G363" s="375"/>
      <c r="H363" s="376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50" t="s">
        <v>543</v>
      </c>
      <c r="C364" s="351"/>
      <c r="D364" s="351"/>
      <c r="E364" s="351"/>
      <c r="F364" s="351"/>
      <c r="G364" s="351"/>
      <c r="H364" s="352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44" t="s">
        <v>545</v>
      </c>
      <c r="C365" s="345"/>
      <c r="D365" s="345"/>
      <c r="E365" s="345"/>
      <c r="F365" s="345"/>
      <c r="G365" s="345"/>
      <c r="H365" s="346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44" t="s">
        <v>547</v>
      </c>
      <c r="C366" s="345"/>
      <c r="D366" s="345"/>
      <c r="E366" s="345"/>
      <c r="F366" s="345"/>
      <c r="G366" s="345"/>
      <c r="H366" s="346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44" t="s">
        <v>216</v>
      </c>
      <c r="C367" s="345"/>
      <c r="D367" s="345"/>
      <c r="E367" s="345"/>
      <c r="F367" s="345"/>
      <c r="G367" s="345"/>
      <c r="H367" s="346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68" t="s">
        <v>550</v>
      </c>
      <c r="C368" s="369"/>
      <c r="D368" s="369"/>
      <c r="E368" s="369"/>
      <c r="F368" s="369"/>
      <c r="G368" s="369"/>
      <c r="H368" s="370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65" t="s">
        <v>110</v>
      </c>
      <c r="C369" s="366"/>
      <c r="D369" s="366"/>
      <c r="E369" s="366"/>
      <c r="F369" s="366"/>
      <c r="G369" s="366"/>
      <c r="H369" s="367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59" t="s">
        <v>553</v>
      </c>
      <c r="C370" s="360"/>
      <c r="D370" s="360"/>
      <c r="E370" s="360"/>
      <c r="F370" s="360"/>
      <c r="G370" s="360"/>
      <c r="H370" s="361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44" t="s">
        <v>555</v>
      </c>
      <c r="C371" s="345"/>
      <c r="D371" s="345"/>
      <c r="E371" s="345"/>
      <c r="F371" s="345"/>
      <c r="G371" s="345"/>
      <c r="H371" s="346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47" t="s">
        <v>557</v>
      </c>
      <c r="C372" s="348"/>
      <c r="D372" s="348"/>
      <c r="E372" s="348"/>
      <c r="F372" s="348"/>
      <c r="G372" s="348"/>
      <c r="H372" s="349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44" t="s">
        <v>559</v>
      </c>
      <c r="C373" s="345"/>
      <c r="D373" s="345"/>
      <c r="E373" s="345"/>
      <c r="F373" s="345"/>
      <c r="G373" s="345"/>
      <c r="H373" s="346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47" t="s">
        <v>561</v>
      </c>
      <c r="C374" s="348"/>
      <c r="D374" s="348"/>
      <c r="E374" s="348"/>
      <c r="F374" s="348"/>
      <c r="G374" s="348"/>
      <c r="H374" s="349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362" t="s">
        <v>563</v>
      </c>
      <c r="C375" s="363"/>
      <c r="D375" s="363"/>
      <c r="E375" s="363"/>
      <c r="F375" s="363"/>
      <c r="G375" s="363"/>
      <c r="H375" s="364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71" t="s">
        <v>564</v>
      </c>
      <c r="B376" s="372"/>
      <c r="C376" s="372"/>
      <c r="D376" s="372"/>
      <c r="E376" s="372"/>
      <c r="F376" s="372"/>
      <c r="G376" s="372"/>
      <c r="H376" s="372"/>
      <c r="I376" s="372"/>
      <c r="J376" s="372"/>
      <c r="K376" s="372"/>
      <c r="L376" s="372"/>
      <c r="M376" s="372"/>
      <c r="N376" s="373"/>
    </row>
    <row r="377" spans="1:14" s="3" customFormat="1" ht="12">
      <c r="A377" s="11" t="s">
        <v>565</v>
      </c>
      <c r="B377" s="365" t="s">
        <v>566</v>
      </c>
      <c r="C377" s="366"/>
      <c r="D377" s="366"/>
      <c r="E377" s="366"/>
      <c r="F377" s="366"/>
      <c r="G377" s="366"/>
      <c r="H377" s="367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44" t="s">
        <v>21</v>
      </c>
      <c r="C378" s="345"/>
      <c r="D378" s="345"/>
      <c r="E378" s="345"/>
      <c r="F378" s="345"/>
      <c r="G378" s="345"/>
      <c r="H378" s="346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53" t="s">
        <v>23</v>
      </c>
      <c r="C379" s="354"/>
      <c r="D379" s="354"/>
      <c r="E379" s="354"/>
      <c r="F379" s="354"/>
      <c r="G379" s="354"/>
      <c r="H379" s="355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53" t="s">
        <v>25</v>
      </c>
      <c r="C380" s="354"/>
      <c r="D380" s="354"/>
      <c r="E380" s="354"/>
      <c r="F380" s="354"/>
      <c r="G380" s="354"/>
      <c r="H380" s="355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53" t="s">
        <v>27</v>
      </c>
      <c r="C381" s="354"/>
      <c r="D381" s="354"/>
      <c r="E381" s="354"/>
      <c r="F381" s="354"/>
      <c r="G381" s="354"/>
      <c r="H381" s="355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44" t="s">
        <v>29</v>
      </c>
      <c r="C382" s="345"/>
      <c r="D382" s="345"/>
      <c r="E382" s="345"/>
      <c r="F382" s="345"/>
      <c r="G382" s="345"/>
      <c r="H382" s="346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44" t="s">
        <v>31</v>
      </c>
      <c r="C383" s="345"/>
      <c r="D383" s="345"/>
      <c r="E383" s="345"/>
      <c r="F383" s="345"/>
      <c r="G383" s="345"/>
      <c r="H383" s="346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44" t="s">
        <v>33</v>
      </c>
      <c r="C384" s="345"/>
      <c r="D384" s="345"/>
      <c r="E384" s="345"/>
      <c r="F384" s="345"/>
      <c r="G384" s="345"/>
      <c r="H384" s="346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44" t="s">
        <v>35</v>
      </c>
      <c r="C385" s="345"/>
      <c r="D385" s="345"/>
      <c r="E385" s="345"/>
      <c r="F385" s="345"/>
      <c r="G385" s="345"/>
      <c r="H385" s="346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44" t="s">
        <v>37</v>
      </c>
      <c r="C386" s="345"/>
      <c r="D386" s="345"/>
      <c r="E386" s="345"/>
      <c r="F386" s="345"/>
      <c r="G386" s="345"/>
      <c r="H386" s="346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44" t="s">
        <v>39</v>
      </c>
      <c r="C387" s="345"/>
      <c r="D387" s="345"/>
      <c r="E387" s="345"/>
      <c r="F387" s="345"/>
      <c r="G387" s="345"/>
      <c r="H387" s="346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59" t="s">
        <v>41</v>
      </c>
      <c r="C388" s="360"/>
      <c r="D388" s="360"/>
      <c r="E388" s="360"/>
      <c r="F388" s="360"/>
      <c r="G388" s="360"/>
      <c r="H388" s="361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47" t="s">
        <v>43</v>
      </c>
      <c r="C389" s="348"/>
      <c r="D389" s="348"/>
      <c r="E389" s="348"/>
      <c r="F389" s="348"/>
      <c r="G389" s="348"/>
      <c r="H389" s="349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47" t="s">
        <v>45</v>
      </c>
      <c r="C390" s="348"/>
      <c r="D390" s="348"/>
      <c r="E390" s="348"/>
      <c r="F390" s="348"/>
      <c r="G390" s="348"/>
      <c r="H390" s="349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59" t="s">
        <v>581</v>
      </c>
      <c r="C391" s="360"/>
      <c r="D391" s="360"/>
      <c r="E391" s="360"/>
      <c r="F391" s="360"/>
      <c r="G391" s="360"/>
      <c r="H391" s="361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47" t="s">
        <v>583</v>
      </c>
      <c r="C392" s="348"/>
      <c r="D392" s="348"/>
      <c r="E392" s="348"/>
      <c r="F392" s="348"/>
      <c r="G392" s="348"/>
      <c r="H392" s="349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47" t="s">
        <v>585</v>
      </c>
      <c r="C393" s="348"/>
      <c r="D393" s="348"/>
      <c r="E393" s="348"/>
      <c r="F393" s="348"/>
      <c r="G393" s="348"/>
      <c r="H393" s="349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44" t="s">
        <v>47</v>
      </c>
      <c r="C394" s="345"/>
      <c r="D394" s="345"/>
      <c r="E394" s="345"/>
      <c r="F394" s="345"/>
      <c r="G394" s="345"/>
      <c r="H394" s="346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50" t="s">
        <v>588</v>
      </c>
      <c r="C395" s="351"/>
      <c r="D395" s="351"/>
      <c r="E395" s="351"/>
      <c r="F395" s="351"/>
      <c r="G395" s="351"/>
      <c r="H395" s="352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44" t="s">
        <v>590</v>
      </c>
      <c r="C396" s="345"/>
      <c r="D396" s="345"/>
      <c r="E396" s="345"/>
      <c r="F396" s="345"/>
      <c r="G396" s="345"/>
      <c r="H396" s="346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44" t="s">
        <v>592</v>
      </c>
      <c r="C397" s="345"/>
      <c r="D397" s="345"/>
      <c r="E397" s="345"/>
      <c r="F397" s="345"/>
      <c r="G397" s="345"/>
      <c r="H397" s="346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47" t="s">
        <v>290</v>
      </c>
      <c r="C398" s="348"/>
      <c r="D398" s="348"/>
      <c r="E398" s="348"/>
      <c r="F398" s="348"/>
      <c r="G398" s="348"/>
      <c r="H398" s="349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47" t="s">
        <v>595</v>
      </c>
      <c r="C399" s="348"/>
      <c r="D399" s="348"/>
      <c r="E399" s="348"/>
      <c r="F399" s="348"/>
      <c r="G399" s="348"/>
      <c r="H399" s="349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47" t="s">
        <v>597</v>
      </c>
      <c r="C400" s="348"/>
      <c r="D400" s="348"/>
      <c r="E400" s="348"/>
      <c r="F400" s="348"/>
      <c r="G400" s="348"/>
      <c r="H400" s="349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59" t="s">
        <v>599</v>
      </c>
      <c r="C401" s="360"/>
      <c r="D401" s="360"/>
      <c r="E401" s="360"/>
      <c r="F401" s="360"/>
      <c r="G401" s="360"/>
      <c r="H401" s="361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59" t="s">
        <v>601</v>
      </c>
      <c r="C402" s="360"/>
      <c r="D402" s="360"/>
      <c r="E402" s="360"/>
      <c r="F402" s="360"/>
      <c r="G402" s="360"/>
      <c r="H402" s="361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44" t="s">
        <v>603</v>
      </c>
      <c r="C403" s="345"/>
      <c r="D403" s="345"/>
      <c r="E403" s="345"/>
      <c r="F403" s="345"/>
      <c r="G403" s="345"/>
      <c r="H403" s="346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44" t="s">
        <v>605</v>
      </c>
      <c r="C404" s="345"/>
      <c r="D404" s="345"/>
      <c r="E404" s="345"/>
      <c r="F404" s="345"/>
      <c r="G404" s="345"/>
      <c r="H404" s="346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44" t="s">
        <v>607</v>
      </c>
      <c r="C405" s="345"/>
      <c r="D405" s="345"/>
      <c r="E405" s="345"/>
      <c r="F405" s="345"/>
      <c r="G405" s="345"/>
      <c r="H405" s="346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44" t="s">
        <v>609</v>
      </c>
      <c r="C406" s="345"/>
      <c r="D406" s="345"/>
      <c r="E406" s="345"/>
      <c r="F406" s="345"/>
      <c r="G406" s="345"/>
      <c r="H406" s="346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47" t="s">
        <v>611</v>
      </c>
      <c r="C407" s="348"/>
      <c r="D407" s="348"/>
      <c r="E407" s="348"/>
      <c r="F407" s="348"/>
      <c r="G407" s="348"/>
      <c r="H407" s="349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44" t="s">
        <v>613</v>
      </c>
      <c r="C408" s="345"/>
      <c r="D408" s="345"/>
      <c r="E408" s="345"/>
      <c r="F408" s="345"/>
      <c r="G408" s="345"/>
      <c r="H408" s="346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44" t="s">
        <v>615</v>
      </c>
      <c r="C409" s="345"/>
      <c r="D409" s="345"/>
      <c r="E409" s="345"/>
      <c r="F409" s="345"/>
      <c r="G409" s="345"/>
      <c r="H409" s="346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44" t="s">
        <v>617</v>
      </c>
      <c r="C410" s="345"/>
      <c r="D410" s="345"/>
      <c r="E410" s="345"/>
      <c r="F410" s="345"/>
      <c r="G410" s="345"/>
      <c r="H410" s="346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59" t="s">
        <v>619</v>
      </c>
      <c r="C411" s="360"/>
      <c r="D411" s="360"/>
      <c r="E411" s="360"/>
      <c r="F411" s="360"/>
      <c r="G411" s="360"/>
      <c r="H411" s="361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44" t="s">
        <v>621</v>
      </c>
      <c r="C412" s="345"/>
      <c r="D412" s="345"/>
      <c r="E412" s="345"/>
      <c r="F412" s="345"/>
      <c r="G412" s="345"/>
      <c r="H412" s="346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50" t="s">
        <v>623</v>
      </c>
      <c r="C413" s="351"/>
      <c r="D413" s="351"/>
      <c r="E413" s="351"/>
      <c r="F413" s="351"/>
      <c r="G413" s="351"/>
      <c r="H413" s="352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44" t="s">
        <v>625</v>
      </c>
      <c r="C414" s="345"/>
      <c r="D414" s="345"/>
      <c r="E414" s="345"/>
      <c r="F414" s="345"/>
      <c r="G414" s="345"/>
      <c r="H414" s="346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44" t="s">
        <v>627</v>
      </c>
      <c r="C415" s="345"/>
      <c r="D415" s="345"/>
      <c r="E415" s="345"/>
      <c r="F415" s="345"/>
      <c r="G415" s="345"/>
      <c r="H415" s="346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53" t="s">
        <v>629</v>
      </c>
      <c r="C416" s="354"/>
      <c r="D416" s="354"/>
      <c r="E416" s="354"/>
      <c r="F416" s="354"/>
      <c r="G416" s="354"/>
      <c r="H416" s="355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56" t="s">
        <v>514</v>
      </c>
      <c r="C417" s="357"/>
      <c r="D417" s="357"/>
      <c r="E417" s="357"/>
      <c r="F417" s="357"/>
      <c r="G417" s="357"/>
      <c r="H417" s="358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56" t="s">
        <v>517</v>
      </c>
      <c r="C418" s="357"/>
      <c r="D418" s="357"/>
      <c r="E418" s="357"/>
      <c r="F418" s="357"/>
      <c r="G418" s="357"/>
      <c r="H418" s="358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44" t="s">
        <v>633</v>
      </c>
      <c r="C419" s="345"/>
      <c r="D419" s="345"/>
      <c r="E419" s="345"/>
      <c r="F419" s="345"/>
      <c r="G419" s="345"/>
      <c r="H419" s="346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50" t="s">
        <v>635</v>
      </c>
      <c r="C420" s="351"/>
      <c r="D420" s="351"/>
      <c r="E420" s="351"/>
      <c r="F420" s="351"/>
      <c r="G420" s="351"/>
      <c r="H420" s="352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44" t="s">
        <v>637</v>
      </c>
      <c r="C421" s="345"/>
      <c r="D421" s="345"/>
      <c r="E421" s="345"/>
      <c r="F421" s="345"/>
      <c r="G421" s="345"/>
      <c r="H421" s="346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47" t="s">
        <v>639</v>
      </c>
      <c r="C422" s="348"/>
      <c r="D422" s="348"/>
      <c r="E422" s="348"/>
      <c r="F422" s="348"/>
      <c r="G422" s="348"/>
      <c r="H422" s="349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47" t="s">
        <v>641</v>
      </c>
      <c r="C423" s="348"/>
      <c r="D423" s="348"/>
      <c r="E423" s="348"/>
      <c r="F423" s="348"/>
      <c r="G423" s="348"/>
      <c r="H423" s="349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47" t="s">
        <v>643</v>
      </c>
      <c r="C424" s="348"/>
      <c r="D424" s="348"/>
      <c r="E424" s="348"/>
      <c r="F424" s="348"/>
      <c r="G424" s="348"/>
      <c r="H424" s="349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47" t="s">
        <v>645</v>
      </c>
      <c r="C425" s="348"/>
      <c r="D425" s="348"/>
      <c r="E425" s="348"/>
      <c r="F425" s="348"/>
      <c r="G425" s="348"/>
      <c r="H425" s="349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47" t="s">
        <v>647</v>
      </c>
      <c r="C426" s="348"/>
      <c r="D426" s="348"/>
      <c r="E426" s="348"/>
      <c r="F426" s="348"/>
      <c r="G426" s="348"/>
      <c r="H426" s="349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47" t="s">
        <v>649</v>
      </c>
      <c r="C427" s="348"/>
      <c r="D427" s="348"/>
      <c r="E427" s="348"/>
      <c r="F427" s="348"/>
      <c r="G427" s="348"/>
      <c r="H427" s="349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44" t="s">
        <v>651</v>
      </c>
      <c r="C428" s="345"/>
      <c r="D428" s="345"/>
      <c r="E428" s="345"/>
      <c r="F428" s="345"/>
      <c r="G428" s="345"/>
      <c r="H428" s="346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44" t="s">
        <v>653</v>
      </c>
      <c r="C429" s="345"/>
      <c r="D429" s="345"/>
      <c r="E429" s="345"/>
      <c r="F429" s="345"/>
      <c r="G429" s="345"/>
      <c r="H429" s="346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44" t="s">
        <v>110</v>
      </c>
      <c r="C430" s="345"/>
      <c r="D430" s="345"/>
      <c r="E430" s="345"/>
      <c r="F430" s="345"/>
      <c r="G430" s="345"/>
      <c r="H430" s="346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44" t="s">
        <v>656</v>
      </c>
      <c r="C431" s="345"/>
      <c r="D431" s="345"/>
      <c r="E431" s="345"/>
      <c r="F431" s="345"/>
      <c r="G431" s="345"/>
      <c r="H431" s="346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50" t="s">
        <v>658</v>
      </c>
      <c r="C432" s="351"/>
      <c r="D432" s="351"/>
      <c r="E432" s="351"/>
      <c r="F432" s="351"/>
      <c r="G432" s="351"/>
      <c r="H432" s="352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44" t="s">
        <v>660</v>
      </c>
      <c r="C433" s="345"/>
      <c r="D433" s="345"/>
      <c r="E433" s="345"/>
      <c r="F433" s="345"/>
      <c r="G433" s="345"/>
      <c r="H433" s="346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44" t="s">
        <v>662</v>
      </c>
      <c r="C434" s="345"/>
      <c r="D434" s="345"/>
      <c r="E434" s="345"/>
      <c r="F434" s="345"/>
      <c r="G434" s="345"/>
      <c r="H434" s="346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47" t="s">
        <v>664</v>
      </c>
      <c r="C435" s="348"/>
      <c r="D435" s="348"/>
      <c r="E435" s="348"/>
      <c r="F435" s="348"/>
      <c r="G435" s="348"/>
      <c r="H435" s="349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47" t="s">
        <v>666</v>
      </c>
      <c r="C436" s="348"/>
      <c r="D436" s="348"/>
      <c r="E436" s="348"/>
      <c r="F436" s="348"/>
      <c r="G436" s="348"/>
      <c r="H436" s="349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47" t="s">
        <v>214</v>
      </c>
      <c r="C437" s="348"/>
      <c r="D437" s="348"/>
      <c r="E437" s="348"/>
      <c r="F437" s="348"/>
      <c r="G437" s="348"/>
      <c r="H437" s="349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44" t="s">
        <v>669</v>
      </c>
      <c r="C438" s="345"/>
      <c r="D438" s="345"/>
      <c r="E438" s="345"/>
      <c r="F438" s="345"/>
      <c r="G438" s="345"/>
      <c r="H438" s="346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44" t="s">
        <v>671</v>
      </c>
      <c r="C439" s="345"/>
      <c r="D439" s="345"/>
      <c r="E439" s="345"/>
      <c r="F439" s="345"/>
      <c r="G439" s="345"/>
      <c r="H439" s="346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47" t="s">
        <v>673</v>
      </c>
      <c r="C440" s="348"/>
      <c r="D440" s="348"/>
      <c r="E440" s="348"/>
      <c r="F440" s="348"/>
      <c r="G440" s="348"/>
      <c r="H440" s="349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47" t="s">
        <v>687</v>
      </c>
      <c r="C441" s="348"/>
      <c r="D441" s="348"/>
      <c r="E441" s="348"/>
      <c r="F441" s="348"/>
      <c r="G441" s="348"/>
      <c r="H441" s="349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44" t="s">
        <v>676</v>
      </c>
      <c r="C442" s="345"/>
      <c r="D442" s="345"/>
      <c r="E442" s="345"/>
      <c r="F442" s="345"/>
      <c r="G442" s="345"/>
      <c r="H442" s="346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44" t="s">
        <v>678</v>
      </c>
      <c r="C443" s="345"/>
      <c r="D443" s="345"/>
      <c r="E443" s="345"/>
      <c r="F443" s="345"/>
      <c r="G443" s="345"/>
      <c r="H443" s="346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44" t="s">
        <v>680</v>
      </c>
      <c r="C444" s="345"/>
      <c r="D444" s="345"/>
      <c r="E444" s="345"/>
      <c r="F444" s="345"/>
      <c r="G444" s="345"/>
      <c r="H444" s="346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50" t="s">
        <v>682</v>
      </c>
      <c r="C445" s="351"/>
      <c r="D445" s="351"/>
      <c r="E445" s="351"/>
      <c r="F445" s="351"/>
      <c r="G445" s="351"/>
      <c r="H445" s="352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44" t="s">
        <v>684</v>
      </c>
      <c r="C446" s="345"/>
      <c r="D446" s="345"/>
      <c r="E446" s="345"/>
      <c r="F446" s="345"/>
      <c r="G446" s="345"/>
      <c r="H446" s="346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47" t="s">
        <v>664</v>
      </c>
      <c r="C447" s="348"/>
      <c r="D447" s="348"/>
      <c r="E447" s="348"/>
      <c r="F447" s="348"/>
      <c r="G447" s="348"/>
      <c r="H447" s="349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47" t="s">
        <v>666</v>
      </c>
      <c r="C448" s="348"/>
      <c r="D448" s="348"/>
      <c r="E448" s="348"/>
      <c r="F448" s="348"/>
      <c r="G448" s="348"/>
      <c r="H448" s="349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44" t="s">
        <v>545</v>
      </c>
      <c r="C449" s="345"/>
      <c r="D449" s="345"/>
      <c r="E449" s="345"/>
      <c r="F449" s="345"/>
      <c r="G449" s="345"/>
      <c r="H449" s="346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44" t="s">
        <v>547</v>
      </c>
      <c r="C450" s="345"/>
      <c r="D450" s="345"/>
      <c r="E450" s="345"/>
      <c r="F450" s="345"/>
      <c r="G450" s="345"/>
      <c r="H450" s="346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44" t="s">
        <v>216</v>
      </c>
      <c r="C451" s="345"/>
      <c r="D451" s="345"/>
      <c r="E451" s="345"/>
      <c r="F451" s="345"/>
      <c r="G451" s="345"/>
      <c r="H451" s="346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68" t="s">
        <v>550</v>
      </c>
      <c r="C452" s="369"/>
      <c r="D452" s="369"/>
      <c r="E452" s="369"/>
      <c r="F452" s="369"/>
      <c r="G452" s="369"/>
      <c r="H452" s="370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65" t="s">
        <v>110</v>
      </c>
      <c r="C453" s="366"/>
      <c r="D453" s="366"/>
      <c r="E453" s="366"/>
      <c r="F453" s="366"/>
      <c r="G453" s="366"/>
      <c r="H453" s="367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59" t="s">
        <v>553</v>
      </c>
      <c r="C454" s="360"/>
      <c r="D454" s="360"/>
      <c r="E454" s="360"/>
      <c r="F454" s="360"/>
      <c r="G454" s="360"/>
      <c r="H454" s="361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44" t="s">
        <v>555</v>
      </c>
      <c r="C455" s="345"/>
      <c r="D455" s="345"/>
      <c r="E455" s="345"/>
      <c r="F455" s="345"/>
      <c r="G455" s="345"/>
      <c r="H455" s="346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47" t="s">
        <v>557</v>
      </c>
      <c r="C456" s="348"/>
      <c r="D456" s="348"/>
      <c r="E456" s="348"/>
      <c r="F456" s="348"/>
      <c r="G456" s="348"/>
      <c r="H456" s="349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44" t="s">
        <v>559</v>
      </c>
      <c r="C457" s="345"/>
      <c r="D457" s="345"/>
      <c r="E457" s="345"/>
      <c r="F457" s="345"/>
      <c r="G457" s="345"/>
      <c r="H457" s="346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47" t="s">
        <v>561</v>
      </c>
      <c r="C458" s="348"/>
      <c r="D458" s="348"/>
      <c r="E458" s="348"/>
      <c r="F458" s="348"/>
      <c r="G458" s="348"/>
      <c r="H458" s="349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362" t="s">
        <v>563</v>
      </c>
      <c r="C459" s="363"/>
      <c r="D459" s="363"/>
      <c r="E459" s="363"/>
      <c r="F459" s="363"/>
      <c r="G459" s="363"/>
      <c r="H459" s="364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71" t="s">
        <v>564</v>
      </c>
      <c r="B460" s="372"/>
      <c r="C460" s="372"/>
      <c r="D460" s="372"/>
      <c r="E460" s="372"/>
      <c r="F460" s="372"/>
      <c r="G460" s="372"/>
      <c r="H460" s="372"/>
      <c r="I460" s="372"/>
      <c r="J460" s="372"/>
      <c r="K460" s="372"/>
      <c r="L460" s="372"/>
      <c r="M460" s="372"/>
      <c r="N460" s="373"/>
    </row>
    <row r="461" spans="1:14" s="3" customFormat="1" ht="12">
      <c r="A461" s="11" t="s">
        <v>565</v>
      </c>
      <c r="B461" s="365" t="s">
        <v>566</v>
      </c>
      <c r="C461" s="366"/>
      <c r="D461" s="366"/>
      <c r="E461" s="366"/>
      <c r="F461" s="366"/>
      <c r="G461" s="366"/>
      <c r="H461" s="367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44" t="s">
        <v>21</v>
      </c>
      <c r="C462" s="345"/>
      <c r="D462" s="345"/>
      <c r="E462" s="345"/>
      <c r="F462" s="345"/>
      <c r="G462" s="345"/>
      <c r="H462" s="346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53" t="s">
        <v>23</v>
      </c>
      <c r="C463" s="354"/>
      <c r="D463" s="354"/>
      <c r="E463" s="354"/>
      <c r="F463" s="354"/>
      <c r="G463" s="354"/>
      <c r="H463" s="355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53" t="s">
        <v>25</v>
      </c>
      <c r="C464" s="354"/>
      <c r="D464" s="354"/>
      <c r="E464" s="354"/>
      <c r="F464" s="354"/>
      <c r="G464" s="354"/>
      <c r="H464" s="355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53" t="s">
        <v>27</v>
      </c>
      <c r="C465" s="354"/>
      <c r="D465" s="354"/>
      <c r="E465" s="354"/>
      <c r="F465" s="354"/>
      <c r="G465" s="354"/>
      <c r="H465" s="355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44" t="s">
        <v>29</v>
      </c>
      <c r="C466" s="345"/>
      <c r="D466" s="345"/>
      <c r="E466" s="345"/>
      <c r="F466" s="345"/>
      <c r="G466" s="345"/>
      <c r="H466" s="346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44" t="s">
        <v>31</v>
      </c>
      <c r="C467" s="345"/>
      <c r="D467" s="345"/>
      <c r="E467" s="345"/>
      <c r="F467" s="345"/>
      <c r="G467" s="345"/>
      <c r="H467" s="346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44" t="s">
        <v>33</v>
      </c>
      <c r="C468" s="345"/>
      <c r="D468" s="345"/>
      <c r="E468" s="345"/>
      <c r="F468" s="345"/>
      <c r="G468" s="345"/>
      <c r="H468" s="346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44" t="s">
        <v>35</v>
      </c>
      <c r="C469" s="345"/>
      <c r="D469" s="345"/>
      <c r="E469" s="345"/>
      <c r="F469" s="345"/>
      <c r="G469" s="345"/>
      <c r="H469" s="346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44" t="s">
        <v>37</v>
      </c>
      <c r="C470" s="345"/>
      <c r="D470" s="345"/>
      <c r="E470" s="345"/>
      <c r="F470" s="345"/>
      <c r="G470" s="345"/>
      <c r="H470" s="346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44" t="s">
        <v>39</v>
      </c>
      <c r="C471" s="345"/>
      <c r="D471" s="345"/>
      <c r="E471" s="345"/>
      <c r="F471" s="345"/>
      <c r="G471" s="345"/>
      <c r="H471" s="346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59" t="s">
        <v>41</v>
      </c>
      <c r="C472" s="360"/>
      <c r="D472" s="360"/>
      <c r="E472" s="360"/>
      <c r="F472" s="360"/>
      <c r="G472" s="360"/>
      <c r="H472" s="361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47" t="s">
        <v>43</v>
      </c>
      <c r="C473" s="348"/>
      <c r="D473" s="348"/>
      <c r="E473" s="348"/>
      <c r="F473" s="348"/>
      <c r="G473" s="348"/>
      <c r="H473" s="349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47" t="s">
        <v>45</v>
      </c>
      <c r="C474" s="348"/>
      <c r="D474" s="348"/>
      <c r="E474" s="348"/>
      <c r="F474" s="348"/>
      <c r="G474" s="348"/>
      <c r="H474" s="349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59" t="s">
        <v>581</v>
      </c>
      <c r="C475" s="360"/>
      <c r="D475" s="360"/>
      <c r="E475" s="360"/>
      <c r="F475" s="360"/>
      <c r="G475" s="360"/>
      <c r="H475" s="361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47" t="s">
        <v>583</v>
      </c>
      <c r="C476" s="348"/>
      <c r="D476" s="348"/>
      <c r="E476" s="348"/>
      <c r="F476" s="348"/>
      <c r="G476" s="348"/>
      <c r="H476" s="349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47" t="s">
        <v>585</v>
      </c>
      <c r="C477" s="348"/>
      <c r="D477" s="348"/>
      <c r="E477" s="348"/>
      <c r="F477" s="348"/>
      <c r="G477" s="348"/>
      <c r="H477" s="349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44" t="s">
        <v>47</v>
      </c>
      <c r="C478" s="345"/>
      <c r="D478" s="345"/>
      <c r="E478" s="345"/>
      <c r="F478" s="345"/>
      <c r="G478" s="345"/>
      <c r="H478" s="346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50" t="s">
        <v>588</v>
      </c>
      <c r="C479" s="351"/>
      <c r="D479" s="351"/>
      <c r="E479" s="351"/>
      <c r="F479" s="351"/>
      <c r="G479" s="351"/>
      <c r="H479" s="352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44" t="s">
        <v>590</v>
      </c>
      <c r="C480" s="345"/>
      <c r="D480" s="345"/>
      <c r="E480" s="345"/>
      <c r="F480" s="345"/>
      <c r="G480" s="345"/>
      <c r="H480" s="346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44" t="s">
        <v>592</v>
      </c>
      <c r="C481" s="345"/>
      <c r="D481" s="345"/>
      <c r="E481" s="345"/>
      <c r="F481" s="345"/>
      <c r="G481" s="345"/>
      <c r="H481" s="346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47" t="s">
        <v>290</v>
      </c>
      <c r="C482" s="348"/>
      <c r="D482" s="348"/>
      <c r="E482" s="348"/>
      <c r="F482" s="348"/>
      <c r="G482" s="348"/>
      <c r="H482" s="349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47" t="s">
        <v>595</v>
      </c>
      <c r="C483" s="348"/>
      <c r="D483" s="348"/>
      <c r="E483" s="348"/>
      <c r="F483" s="348"/>
      <c r="G483" s="348"/>
      <c r="H483" s="349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47" t="s">
        <v>597</v>
      </c>
      <c r="C484" s="348"/>
      <c r="D484" s="348"/>
      <c r="E484" s="348"/>
      <c r="F484" s="348"/>
      <c r="G484" s="348"/>
      <c r="H484" s="349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59" t="s">
        <v>599</v>
      </c>
      <c r="C485" s="360"/>
      <c r="D485" s="360"/>
      <c r="E485" s="360"/>
      <c r="F485" s="360"/>
      <c r="G485" s="360"/>
      <c r="H485" s="361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59" t="s">
        <v>601</v>
      </c>
      <c r="C486" s="360"/>
      <c r="D486" s="360"/>
      <c r="E486" s="360"/>
      <c r="F486" s="360"/>
      <c r="G486" s="360"/>
      <c r="H486" s="361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44" t="s">
        <v>603</v>
      </c>
      <c r="C487" s="345"/>
      <c r="D487" s="345"/>
      <c r="E487" s="345"/>
      <c r="F487" s="345"/>
      <c r="G487" s="345"/>
      <c r="H487" s="346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44" t="s">
        <v>605</v>
      </c>
      <c r="C488" s="345"/>
      <c r="D488" s="345"/>
      <c r="E488" s="345"/>
      <c r="F488" s="345"/>
      <c r="G488" s="345"/>
      <c r="H488" s="346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44" t="s">
        <v>607</v>
      </c>
      <c r="C489" s="345"/>
      <c r="D489" s="345"/>
      <c r="E489" s="345"/>
      <c r="F489" s="345"/>
      <c r="G489" s="345"/>
      <c r="H489" s="346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44" t="s">
        <v>609</v>
      </c>
      <c r="C490" s="345"/>
      <c r="D490" s="345"/>
      <c r="E490" s="345"/>
      <c r="F490" s="345"/>
      <c r="G490" s="345"/>
      <c r="H490" s="346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47" t="s">
        <v>611</v>
      </c>
      <c r="C491" s="348"/>
      <c r="D491" s="348"/>
      <c r="E491" s="348"/>
      <c r="F491" s="348"/>
      <c r="G491" s="348"/>
      <c r="H491" s="349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44" t="s">
        <v>613</v>
      </c>
      <c r="C492" s="345"/>
      <c r="D492" s="345"/>
      <c r="E492" s="345"/>
      <c r="F492" s="345"/>
      <c r="G492" s="345"/>
      <c r="H492" s="346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44" t="s">
        <v>615</v>
      </c>
      <c r="C493" s="345"/>
      <c r="D493" s="345"/>
      <c r="E493" s="345"/>
      <c r="F493" s="345"/>
      <c r="G493" s="345"/>
      <c r="H493" s="346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44" t="s">
        <v>617</v>
      </c>
      <c r="C494" s="345"/>
      <c r="D494" s="345"/>
      <c r="E494" s="345"/>
      <c r="F494" s="345"/>
      <c r="G494" s="345"/>
      <c r="H494" s="346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59" t="s">
        <v>619</v>
      </c>
      <c r="C495" s="360"/>
      <c r="D495" s="360"/>
      <c r="E495" s="360"/>
      <c r="F495" s="360"/>
      <c r="G495" s="360"/>
      <c r="H495" s="361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44" t="s">
        <v>621</v>
      </c>
      <c r="C496" s="345"/>
      <c r="D496" s="345"/>
      <c r="E496" s="345"/>
      <c r="F496" s="345"/>
      <c r="G496" s="345"/>
      <c r="H496" s="346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50" t="s">
        <v>623</v>
      </c>
      <c r="C497" s="351"/>
      <c r="D497" s="351"/>
      <c r="E497" s="351"/>
      <c r="F497" s="351"/>
      <c r="G497" s="351"/>
      <c r="H497" s="352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44" t="s">
        <v>625</v>
      </c>
      <c r="C498" s="345"/>
      <c r="D498" s="345"/>
      <c r="E498" s="345"/>
      <c r="F498" s="345"/>
      <c r="G498" s="345"/>
      <c r="H498" s="346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44" t="s">
        <v>627</v>
      </c>
      <c r="C499" s="345"/>
      <c r="D499" s="345"/>
      <c r="E499" s="345"/>
      <c r="F499" s="345"/>
      <c r="G499" s="345"/>
      <c r="H499" s="346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53" t="s">
        <v>629</v>
      </c>
      <c r="C500" s="354"/>
      <c r="D500" s="354"/>
      <c r="E500" s="354"/>
      <c r="F500" s="354"/>
      <c r="G500" s="354"/>
      <c r="H500" s="355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56" t="s">
        <v>514</v>
      </c>
      <c r="C501" s="357"/>
      <c r="D501" s="357"/>
      <c r="E501" s="357"/>
      <c r="F501" s="357"/>
      <c r="G501" s="357"/>
      <c r="H501" s="358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56" t="s">
        <v>517</v>
      </c>
      <c r="C502" s="357"/>
      <c r="D502" s="357"/>
      <c r="E502" s="357"/>
      <c r="F502" s="357"/>
      <c r="G502" s="357"/>
      <c r="H502" s="358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44" t="s">
        <v>633</v>
      </c>
      <c r="C503" s="345"/>
      <c r="D503" s="345"/>
      <c r="E503" s="345"/>
      <c r="F503" s="345"/>
      <c r="G503" s="345"/>
      <c r="H503" s="346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50" t="s">
        <v>635</v>
      </c>
      <c r="C504" s="351"/>
      <c r="D504" s="351"/>
      <c r="E504" s="351"/>
      <c r="F504" s="351"/>
      <c r="G504" s="351"/>
      <c r="H504" s="352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44" t="s">
        <v>637</v>
      </c>
      <c r="C505" s="345"/>
      <c r="D505" s="345"/>
      <c r="E505" s="345"/>
      <c r="F505" s="345"/>
      <c r="G505" s="345"/>
      <c r="H505" s="346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47" t="s">
        <v>639</v>
      </c>
      <c r="C506" s="348"/>
      <c r="D506" s="348"/>
      <c r="E506" s="348"/>
      <c r="F506" s="348"/>
      <c r="G506" s="348"/>
      <c r="H506" s="349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47" t="s">
        <v>641</v>
      </c>
      <c r="C507" s="348"/>
      <c r="D507" s="348"/>
      <c r="E507" s="348"/>
      <c r="F507" s="348"/>
      <c r="G507" s="348"/>
      <c r="H507" s="349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47" t="s">
        <v>643</v>
      </c>
      <c r="C508" s="348"/>
      <c r="D508" s="348"/>
      <c r="E508" s="348"/>
      <c r="F508" s="348"/>
      <c r="G508" s="348"/>
      <c r="H508" s="349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47" t="s">
        <v>645</v>
      </c>
      <c r="C509" s="348"/>
      <c r="D509" s="348"/>
      <c r="E509" s="348"/>
      <c r="F509" s="348"/>
      <c r="G509" s="348"/>
      <c r="H509" s="349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47" t="s">
        <v>647</v>
      </c>
      <c r="C510" s="348"/>
      <c r="D510" s="348"/>
      <c r="E510" s="348"/>
      <c r="F510" s="348"/>
      <c r="G510" s="348"/>
      <c r="H510" s="349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47" t="s">
        <v>649</v>
      </c>
      <c r="C511" s="348"/>
      <c r="D511" s="348"/>
      <c r="E511" s="348"/>
      <c r="F511" s="348"/>
      <c r="G511" s="348"/>
      <c r="H511" s="349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44" t="s">
        <v>651</v>
      </c>
      <c r="C512" s="345"/>
      <c r="D512" s="345"/>
      <c r="E512" s="345"/>
      <c r="F512" s="345"/>
      <c r="G512" s="345"/>
      <c r="H512" s="346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44" t="s">
        <v>653</v>
      </c>
      <c r="C513" s="345"/>
      <c r="D513" s="345"/>
      <c r="E513" s="345"/>
      <c r="F513" s="345"/>
      <c r="G513" s="345"/>
      <c r="H513" s="346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44" t="s">
        <v>110</v>
      </c>
      <c r="C514" s="345"/>
      <c r="D514" s="345"/>
      <c r="E514" s="345"/>
      <c r="F514" s="345"/>
      <c r="G514" s="345"/>
      <c r="H514" s="346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44" t="s">
        <v>656</v>
      </c>
      <c r="C515" s="345"/>
      <c r="D515" s="345"/>
      <c r="E515" s="345"/>
      <c r="F515" s="345"/>
      <c r="G515" s="345"/>
      <c r="H515" s="346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50" t="s">
        <v>658</v>
      </c>
      <c r="C516" s="351"/>
      <c r="D516" s="351"/>
      <c r="E516" s="351"/>
      <c r="F516" s="351"/>
      <c r="G516" s="351"/>
      <c r="H516" s="352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44" t="s">
        <v>660</v>
      </c>
      <c r="C517" s="345"/>
      <c r="D517" s="345"/>
      <c r="E517" s="345"/>
      <c r="F517" s="345"/>
      <c r="G517" s="345"/>
      <c r="H517" s="346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44" t="s">
        <v>662</v>
      </c>
      <c r="C518" s="345"/>
      <c r="D518" s="345"/>
      <c r="E518" s="345"/>
      <c r="F518" s="345"/>
      <c r="G518" s="345"/>
      <c r="H518" s="346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47" t="s">
        <v>664</v>
      </c>
      <c r="C519" s="348"/>
      <c r="D519" s="348"/>
      <c r="E519" s="348"/>
      <c r="F519" s="348"/>
      <c r="G519" s="348"/>
      <c r="H519" s="349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47" t="s">
        <v>666</v>
      </c>
      <c r="C520" s="348"/>
      <c r="D520" s="348"/>
      <c r="E520" s="348"/>
      <c r="F520" s="348"/>
      <c r="G520" s="348"/>
      <c r="H520" s="349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47" t="s">
        <v>214</v>
      </c>
      <c r="C521" s="348"/>
      <c r="D521" s="348"/>
      <c r="E521" s="348"/>
      <c r="F521" s="348"/>
      <c r="G521" s="348"/>
      <c r="H521" s="349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44" t="s">
        <v>669</v>
      </c>
      <c r="C522" s="345"/>
      <c r="D522" s="345"/>
      <c r="E522" s="345"/>
      <c r="F522" s="345"/>
      <c r="G522" s="345"/>
      <c r="H522" s="346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44" t="s">
        <v>671</v>
      </c>
      <c r="C523" s="345"/>
      <c r="D523" s="345"/>
      <c r="E523" s="345"/>
      <c r="F523" s="345"/>
      <c r="G523" s="345"/>
      <c r="H523" s="346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47" t="s">
        <v>673</v>
      </c>
      <c r="C524" s="348"/>
      <c r="D524" s="348"/>
      <c r="E524" s="348"/>
      <c r="F524" s="348"/>
      <c r="G524" s="348"/>
      <c r="H524" s="349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47" t="s">
        <v>687</v>
      </c>
      <c r="C525" s="348"/>
      <c r="D525" s="348"/>
      <c r="E525" s="348"/>
      <c r="F525" s="348"/>
      <c r="G525" s="348"/>
      <c r="H525" s="349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44" t="s">
        <v>676</v>
      </c>
      <c r="C526" s="345"/>
      <c r="D526" s="345"/>
      <c r="E526" s="345"/>
      <c r="F526" s="345"/>
      <c r="G526" s="345"/>
      <c r="H526" s="346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44" t="s">
        <v>678</v>
      </c>
      <c r="C527" s="345"/>
      <c r="D527" s="345"/>
      <c r="E527" s="345"/>
      <c r="F527" s="345"/>
      <c r="G527" s="345"/>
      <c r="H527" s="346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44" t="s">
        <v>680</v>
      </c>
      <c r="C528" s="345"/>
      <c r="D528" s="345"/>
      <c r="E528" s="345"/>
      <c r="F528" s="345"/>
      <c r="G528" s="345"/>
      <c r="H528" s="346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50" t="s">
        <v>682</v>
      </c>
      <c r="C529" s="351"/>
      <c r="D529" s="351"/>
      <c r="E529" s="351"/>
      <c r="F529" s="351"/>
      <c r="G529" s="351"/>
      <c r="H529" s="352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44" t="s">
        <v>684</v>
      </c>
      <c r="C530" s="345"/>
      <c r="D530" s="345"/>
      <c r="E530" s="345"/>
      <c r="F530" s="345"/>
      <c r="G530" s="345"/>
      <c r="H530" s="346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47" t="s">
        <v>664</v>
      </c>
      <c r="C531" s="348"/>
      <c r="D531" s="348"/>
      <c r="E531" s="348"/>
      <c r="F531" s="348"/>
      <c r="G531" s="348"/>
      <c r="H531" s="349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47" t="s">
        <v>666</v>
      </c>
      <c r="C532" s="348"/>
      <c r="D532" s="348"/>
      <c r="E532" s="348"/>
      <c r="F532" s="348"/>
      <c r="G532" s="348"/>
      <c r="H532" s="349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L17:M17"/>
    <mergeCell ref="N17:N18"/>
    <mergeCell ref="B19:H19"/>
    <mergeCell ref="A16:N16"/>
    <mergeCell ref="A17:A18"/>
    <mergeCell ref="B17:H18"/>
    <mergeCell ref="I17:I18"/>
    <mergeCell ref="J17:K17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66:H466"/>
    <mergeCell ref="B464:H464"/>
    <mergeCell ref="B465:H465"/>
    <mergeCell ref="B459:H459"/>
    <mergeCell ref="B461:H461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21:H521"/>
    <mergeCell ref="B522:H522"/>
    <mergeCell ref="B523:H523"/>
    <mergeCell ref="B524:H524"/>
    <mergeCell ref="B517:H517"/>
    <mergeCell ref="B525:H525"/>
    <mergeCell ref="B526:H526"/>
    <mergeCell ref="B531:H531"/>
    <mergeCell ref="B527:H527"/>
    <mergeCell ref="B528:H528"/>
    <mergeCell ref="B529:H529"/>
    <mergeCell ref="B530:H5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80" zoomScaleSheetLayoutView="80" zoomScalePageLayoutView="0" workbookViewId="0" topLeftCell="A13">
      <selection activeCell="D16" sqref="D16:H16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67" t="s">
        <v>3</v>
      </c>
      <c r="W2" s="267"/>
      <c r="X2" s="267"/>
    </row>
    <row r="3" spans="1:24" s="3" customFormat="1" ht="12" customHeight="1">
      <c r="A3" s="268" t="s">
        <v>714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8:14" s="3" customFormat="1" ht="12">
      <c r="H4" s="4" t="s">
        <v>693</v>
      </c>
      <c r="I4" s="259" t="str">
        <f>'Ф10'!G4</f>
        <v>3</v>
      </c>
      <c r="J4" s="260"/>
      <c r="K4" s="3" t="s">
        <v>694</v>
      </c>
      <c r="L4" s="259" t="str">
        <f>'Ф10'!J4</f>
        <v>2021</v>
      </c>
      <c r="M4" s="260"/>
      <c r="N4" s="3" t="s">
        <v>695</v>
      </c>
    </row>
    <row r="5" ht="11.25" customHeight="1"/>
    <row r="6" spans="8:18" s="3" customFormat="1" ht="14.25">
      <c r="H6" s="4" t="s">
        <v>696</v>
      </c>
      <c r="I6" s="249" t="str">
        <f>'Ф10'!G6</f>
        <v>Общество с ограниченной ответственностью "ИнвестГрадСтрой"</v>
      </c>
      <c r="J6" s="249"/>
      <c r="K6" s="249"/>
      <c r="L6" s="249"/>
      <c r="M6" s="249"/>
      <c r="N6" s="249"/>
      <c r="O6" s="249"/>
      <c r="P6" s="249"/>
      <c r="Q6" s="249"/>
      <c r="R6" s="249"/>
    </row>
    <row r="7" spans="9:18" s="2" customFormat="1" ht="12.75" customHeight="1">
      <c r="I7" s="243" t="s">
        <v>4</v>
      </c>
      <c r="J7" s="243"/>
      <c r="K7" s="243"/>
      <c r="L7" s="243"/>
      <c r="M7" s="243"/>
      <c r="N7" s="243"/>
      <c r="O7" s="243"/>
      <c r="P7" s="243"/>
      <c r="Q7" s="243"/>
      <c r="R7" s="243"/>
    </row>
    <row r="8" ht="11.25" customHeight="1"/>
    <row r="9" spans="11:14" s="3" customFormat="1" ht="12">
      <c r="K9" s="4" t="s">
        <v>697</v>
      </c>
      <c r="L9" s="259" t="str">
        <f>'Ф10'!J9</f>
        <v>2021</v>
      </c>
      <c r="M9" s="260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50" t="s">
        <v>699</v>
      </c>
      <c r="B14" s="250" t="s">
        <v>700</v>
      </c>
      <c r="C14" s="250" t="s">
        <v>701</v>
      </c>
      <c r="D14" s="254" t="s">
        <v>715</v>
      </c>
      <c r="E14" s="254"/>
      <c r="F14" s="254"/>
      <c r="G14" s="254"/>
      <c r="H14" s="254"/>
      <c r="I14" s="254"/>
      <c r="J14" s="254"/>
      <c r="K14" s="254"/>
      <c r="L14" s="254"/>
      <c r="M14" s="255"/>
      <c r="N14" s="261" t="s">
        <v>704</v>
      </c>
      <c r="O14" s="262"/>
      <c r="P14" s="262"/>
      <c r="Q14" s="262"/>
      <c r="R14" s="262"/>
      <c r="S14" s="262"/>
      <c r="T14" s="262"/>
      <c r="U14" s="262"/>
      <c r="V14" s="262"/>
      <c r="W14" s="263"/>
      <c r="X14" s="250" t="s">
        <v>705</v>
      </c>
    </row>
    <row r="15" spans="1:24" s="2" customFormat="1" ht="15" customHeight="1">
      <c r="A15" s="251"/>
      <c r="B15" s="251"/>
      <c r="C15" s="251"/>
      <c r="D15" s="253" t="s">
        <v>909</v>
      </c>
      <c r="E15" s="254"/>
      <c r="F15" s="254"/>
      <c r="G15" s="254"/>
      <c r="H15" s="254"/>
      <c r="I15" s="254"/>
      <c r="J15" s="254"/>
      <c r="K15" s="254"/>
      <c r="L15" s="254"/>
      <c r="M15" s="255"/>
      <c r="N15" s="264"/>
      <c r="O15" s="265"/>
      <c r="P15" s="265"/>
      <c r="Q15" s="265"/>
      <c r="R15" s="265"/>
      <c r="S15" s="265"/>
      <c r="T15" s="265"/>
      <c r="U15" s="265"/>
      <c r="V15" s="265"/>
      <c r="W15" s="266"/>
      <c r="X15" s="251"/>
    </row>
    <row r="16" spans="1:24" s="2" customFormat="1" ht="15" customHeight="1">
      <c r="A16" s="251"/>
      <c r="B16" s="251"/>
      <c r="C16" s="251"/>
      <c r="D16" s="253" t="s">
        <v>0</v>
      </c>
      <c r="E16" s="254"/>
      <c r="F16" s="254"/>
      <c r="G16" s="254"/>
      <c r="H16" s="255"/>
      <c r="I16" s="253" t="s">
        <v>1</v>
      </c>
      <c r="J16" s="254"/>
      <c r="K16" s="254"/>
      <c r="L16" s="254"/>
      <c r="M16" s="255"/>
      <c r="N16" s="256" t="s">
        <v>716</v>
      </c>
      <c r="O16" s="256"/>
      <c r="P16" s="256" t="s">
        <v>717</v>
      </c>
      <c r="Q16" s="256"/>
      <c r="R16" s="256" t="s">
        <v>718</v>
      </c>
      <c r="S16" s="256"/>
      <c r="T16" s="256" t="s">
        <v>719</v>
      </c>
      <c r="U16" s="256"/>
      <c r="V16" s="256" t="s">
        <v>720</v>
      </c>
      <c r="W16" s="256"/>
      <c r="X16" s="251"/>
    </row>
    <row r="17" spans="1:24" s="2" customFormat="1" ht="111.75" customHeight="1">
      <c r="A17" s="251"/>
      <c r="B17" s="251"/>
      <c r="C17" s="251"/>
      <c r="D17" s="257" t="s">
        <v>716</v>
      </c>
      <c r="E17" s="257" t="s">
        <v>717</v>
      </c>
      <c r="F17" s="257" t="s">
        <v>718</v>
      </c>
      <c r="G17" s="257" t="s">
        <v>719</v>
      </c>
      <c r="H17" s="257" t="s">
        <v>721</v>
      </c>
      <c r="I17" s="257" t="s">
        <v>722</v>
      </c>
      <c r="J17" s="257" t="s">
        <v>717</v>
      </c>
      <c r="K17" s="257" t="s">
        <v>718</v>
      </c>
      <c r="L17" s="257" t="s">
        <v>719</v>
      </c>
      <c r="M17" s="257" t="s">
        <v>721</v>
      </c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1"/>
    </row>
    <row r="18" spans="1:24" s="2" customFormat="1" ht="40.5" customHeight="1">
      <c r="A18" s="252"/>
      <c r="B18" s="252"/>
      <c r="C18" s="252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52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v>0</v>
      </c>
      <c r="W20" s="207">
        <v>0</v>
      </c>
      <c r="X20" s="122" t="s">
        <v>858</v>
      </c>
    </row>
    <row r="21" spans="1:24" s="121" customFormat="1" ht="15.75" hidden="1">
      <c r="A21" s="194"/>
      <c r="B21" s="195"/>
      <c r="C21" s="195"/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08">
        <v>0</v>
      </c>
      <c r="R21" s="208">
        <v>0</v>
      </c>
      <c r="S21" s="208">
        <v>0</v>
      </c>
      <c r="T21" s="208">
        <v>0</v>
      </c>
      <c r="U21" s="208">
        <v>0</v>
      </c>
      <c r="V21" s="208">
        <v>0</v>
      </c>
      <c r="W21" s="208">
        <v>0</v>
      </c>
      <c r="X21" s="118" t="s">
        <v>858</v>
      </c>
    </row>
    <row r="22" spans="1:24" s="120" customFormat="1" ht="35.25" customHeight="1">
      <c r="A22" s="224" t="s">
        <v>892</v>
      </c>
      <c r="B22" s="225" t="s">
        <v>893</v>
      </c>
      <c r="C22" s="195" t="s">
        <v>858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19" t="s">
        <v>858</v>
      </c>
    </row>
    <row r="23" spans="1:24" ht="46.5" customHeight="1">
      <c r="A23" s="224" t="s">
        <v>489</v>
      </c>
      <c r="B23" s="226" t="s">
        <v>894</v>
      </c>
      <c r="C23" s="195" t="s">
        <v>858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20" t="s">
        <v>858</v>
      </c>
    </row>
    <row r="24" spans="1:24" ht="30.75" customHeight="1">
      <c r="A24" s="227" t="s">
        <v>491</v>
      </c>
      <c r="B24" s="228" t="s">
        <v>895</v>
      </c>
      <c r="C24" s="228" t="s">
        <v>896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4">
        <v>0</v>
      </c>
      <c r="S24" s="204">
        <v>0</v>
      </c>
      <c r="T24" s="204">
        <v>0</v>
      </c>
      <c r="U24" s="204">
        <v>0</v>
      </c>
      <c r="V24" s="204">
        <v>0</v>
      </c>
      <c r="W24" s="204">
        <v>0</v>
      </c>
      <c r="X24" s="220" t="s">
        <v>858</v>
      </c>
    </row>
    <row r="25" spans="1:24" ht="30" customHeight="1" hidden="1">
      <c r="A25" s="194"/>
      <c r="B25" s="197"/>
      <c r="C25" s="195"/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20" t="s">
        <v>858</v>
      </c>
    </row>
    <row r="26" spans="1:24" ht="15.75" hidden="1">
      <c r="A26" s="194"/>
      <c r="B26" s="197"/>
      <c r="C26" s="195"/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20" t="s">
        <v>858</v>
      </c>
    </row>
    <row r="27" spans="1:24" ht="15.75" hidden="1">
      <c r="A27" s="194"/>
      <c r="B27" s="195"/>
      <c r="C27" s="195"/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20" t="s">
        <v>858</v>
      </c>
    </row>
    <row r="28" spans="1:24" s="120" customFormat="1" ht="15.75" hidden="1">
      <c r="A28" s="194"/>
      <c r="B28" s="195"/>
      <c r="C28" s="195"/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8">
        <v>0</v>
      </c>
      <c r="W28" s="208">
        <v>0</v>
      </c>
      <c r="X28" s="221" t="s">
        <v>858</v>
      </c>
    </row>
    <row r="29" spans="1:24" ht="15.75" hidden="1">
      <c r="A29" s="194"/>
      <c r="B29" s="197"/>
      <c r="C29" s="195"/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20" t="s">
        <v>858</v>
      </c>
    </row>
    <row r="30" spans="1:24" ht="15.75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20" t="s">
        <v>858</v>
      </c>
    </row>
    <row r="31" spans="1:24" ht="15.75" hidden="1">
      <c r="A31" s="194"/>
      <c r="B31" s="198"/>
      <c r="C31" s="194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20" t="s">
        <v>858</v>
      </c>
    </row>
    <row r="32" spans="1:24" ht="31.5">
      <c r="A32" s="194" t="s">
        <v>36</v>
      </c>
      <c r="B32" s="194" t="s">
        <v>863</v>
      </c>
      <c r="C32" s="195" t="s">
        <v>858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20" t="s">
        <v>858</v>
      </c>
    </row>
    <row r="33" spans="1:24" ht="15.75" collapsed="1">
      <c r="A33" s="194" t="s">
        <v>864</v>
      </c>
      <c r="B33" s="229" t="s">
        <v>897</v>
      </c>
      <c r="C33" s="229" t="s">
        <v>898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20" t="s">
        <v>858</v>
      </c>
    </row>
    <row r="34" spans="1:24" ht="15.75">
      <c r="A34" s="194" t="s">
        <v>901</v>
      </c>
      <c r="B34" s="229" t="s">
        <v>899</v>
      </c>
      <c r="C34" s="229" t="s">
        <v>900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20" t="s">
        <v>858</v>
      </c>
    </row>
    <row r="35" spans="1:24" ht="15.75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ht="15.75" collapsed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5.75">
      <c r="A37" s="82"/>
      <c r="B37" s="86"/>
      <c r="C37" s="9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24" ht="15.75">
      <c r="A38" s="82"/>
      <c r="B38" s="86"/>
      <c r="C38" s="9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15.75">
      <c r="A39" s="82"/>
      <c r="B39" s="86"/>
      <c r="C39" s="94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4" ht="15.75">
      <c r="A40" s="82"/>
      <c r="B40" s="86"/>
      <c r="C40" s="94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</row>
    <row r="41" spans="1:24" ht="15.75">
      <c r="A41" s="82"/>
      <c r="B41" s="86"/>
      <c r="C41" s="94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s="117" customFormat="1" ht="15.75" collapsed="1">
      <c r="A45" s="83"/>
      <c r="B45" s="87"/>
      <c r="C45" s="100"/>
      <c r="D45" s="115"/>
      <c r="E45" s="115"/>
      <c r="F45" s="115"/>
      <c r="G45" s="116"/>
      <c r="H45" s="116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s="114" customFormat="1" ht="15.75">
      <c r="A46" s="84"/>
      <c r="B46" s="88"/>
      <c r="C46" s="102"/>
      <c r="D46" s="112"/>
      <c r="E46" s="112"/>
      <c r="F46" s="112"/>
      <c r="G46" s="113"/>
      <c r="H46" s="113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1:24" s="111" customFormat="1" ht="15.75">
      <c r="A47" s="85"/>
      <c r="B47" s="89"/>
      <c r="C47" s="95"/>
      <c r="D47" s="91"/>
      <c r="E47" s="91"/>
      <c r="F47" s="91"/>
      <c r="G47" s="110"/>
      <c r="H47" s="11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s="111" customFormat="1" ht="15.75">
      <c r="A48" s="85"/>
      <c r="B48" s="89"/>
      <c r="C48" s="95"/>
      <c r="D48" s="91"/>
      <c r="E48" s="91"/>
      <c r="F48" s="91"/>
      <c r="G48" s="110"/>
      <c r="H48" s="11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</sheetData>
  <sheetProtection/>
  <mergeCells count="31">
    <mergeCell ref="V2:X2"/>
    <mergeCell ref="A3:X3"/>
    <mergeCell ref="I4:J4"/>
    <mergeCell ref="L4:M4"/>
    <mergeCell ref="I6:R6"/>
    <mergeCell ref="I7:R7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L9:M9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1" zoomScaleSheetLayoutView="91" zoomScalePageLayoutView="0" workbookViewId="0" topLeftCell="A13">
      <selection activeCell="H30" sqref="H30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5.75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46" t="s">
        <v>3</v>
      </c>
      <c r="U2" s="246"/>
      <c r="V2" s="246"/>
    </row>
    <row r="3" spans="1:22" s="3" customFormat="1" ht="12">
      <c r="A3" s="268" t="s">
        <v>724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</row>
    <row r="4" spans="7:11" s="3" customFormat="1" ht="12">
      <c r="G4" s="4" t="s">
        <v>693</v>
      </c>
      <c r="H4" s="149" t="str">
        <f>'Ф11'!I4</f>
        <v>3</v>
      </c>
      <c r="I4" s="49" t="s">
        <v>725</v>
      </c>
      <c r="J4" s="149" t="str">
        <f>'Ф11'!L4</f>
        <v>2021</v>
      </c>
      <c r="K4" s="3" t="s">
        <v>695</v>
      </c>
    </row>
    <row r="5" ht="11.25" customHeight="1"/>
    <row r="6" spans="6:17" s="3" customFormat="1" ht="14.25">
      <c r="F6" s="4" t="s">
        <v>696</v>
      </c>
      <c r="G6" s="249" t="str">
        <f>'Ф11'!I6</f>
        <v>Общество с ограниченной ответственностью "ИнвестГрадСтрой"</v>
      </c>
      <c r="H6" s="249"/>
      <c r="I6" s="249"/>
      <c r="J6" s="249"/>
      <c r="K6" s="249"/>
      <c r="L6" s="249"/>
      <c r="M6" s="249"/>
      <c r="N6" s="249"/>
      <c r="O6" s="249"/>
      <c r="P6" s="249"/>
      <c r="Q6" s="53"/>
    </row>
    <row r="7" spans="7:17" s="2" customFormat="1" ht="12.75" customHeight="1">
      <c r="G7" s="243" t="s">
        <v>4</v>
      </c>
      <c r="H7" s="243"/>
      <c r="I7" s="243"/>
      <c r="J7" s="243"/>
      <c r="K7" s="243"/>
      <c r="L7" s="243"/>
      <c r="M7" s="243"/>
      <c r="N7" s="243"/>
      <c r="O7" s="243"/>
      <c r="P7" s="243"/>
      <c r="Q7" s="44"/>
    </row>
    <row r="8" ht="11.25" customHeight="1"/>
    <row r="9" spans="9:11" s="3" customFormat="1" ht="12">
      <c r="I9" s="4" t="s">
        <v>697</v>
      </c>
      <c r="J9" s="149" t="str">
        <f>'Ф11'!L9</f>
        <v>2021</v>
      </c>
      <c r="K9" s="3" t="s">
        <v>5</v>
      </c>
    </row>
    <row r="10" ht="11.25" customHeight="1"/>
    <row r="11" spans="7:20" s="3" customFormat="1" ht="14.25">
      <c r="G11" s="4" t="s">
        <v>698</v>
      </c>
      <c r="H11" s="274" t="str">
        <f>'Ф11'!K11</f>
        <v>Приказ Департамента тарифного регулирования Томской области от 31.10.2019 № 6-348</v>
      </c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</row>
    <row r="12" spans="8:17" s="2" customFormat="1" ht="12.75" customHeight="1">
      <c r="H12" s="243" t="s">
        <v>6</v>
      </c>
      <c r="I12" s="243"/>
      <c r="J12" s="243"/>
      <c r="K12" s="243"/>
      <c r="L12" s="243"/>
      <c r="M12" s="243"/>
      <c r="N12" s="243"/>
      <c r="O12" s="243"/>
      <c r="P12" s="243"/>
      <c r="Q12" s="243"/>
    </row>
    <row r="13" ht="11.25" customHeight="1"/>
    <row r="14" spans="1:22" s="2" customFormat="1" ht="76.5" customHeight="1">
      <c r="A14" s="250" t="s">
        <v>699</v>
      </c>
      <c r="B14" s="250" t="s">
        <v>700</v>
      </c>
      <c r="C14" s="250" t="s">
        <v>701</v>
      </c>
      <c r="D14" s="250" t="s">
        <v>726</v>
      </c>
      <c r="E14" s="250" t="s">
        <v>911</v>
      </c>
      <c r="F14" s="271" t="s">
        <v>912</v>
      </c>
      <c r="G14" s="272"/>
      <c r="H14" s="271" t="s">
        <v>910</v>
      </c>
      <c r="I14" s="273"/>
      <c r="J14" s="273"/>
      <c r="K14" s="273"/>
      <c r="L14" s="273"/>
      <c r="M14" s="273"/>
      <c r="N14" s="273"/>
      <c r="O14" s="273"/>
      <c r="P14" s="273"/>
      <c r="Q14" s="272"/>
      <c r="R14" s="271" t="s">
        <v>727</v>
      </c>
      <c r="S14" s="272"/>
      <c r="T14" s="261" t="s">
        <v>728</v>
      </c>
      <c r="U14" s="263"/>
      <c r="V14" s="250" t="s">
        <v>705</v>
      </c>
    </row>
    <row r="15" spans="1:22" s="2" customFormat="1" ht="15" customHeight="1">
      <c r="A15" s="251"/>
      <c r="B15" s="251"/>
      <c r="C15" s="251"/>
      <c r="D15" s="251"/>
      <c r="E15" s="251"/>
      <c r="F15" s="269" t="s">
        <v>729</v>
      </c>
      <c r="G15" s="269" t="s">
        <v>730</v>
      </c>
      <c r="H15" s="271" t="s">
        <v>706</v>
      </c>
      <c r="I15" s="272"/>
      <c r="J15" s="271" t="s">
        <v>707</v>
      </c>
      <c r="K15" s="272"/>
      <c r="L15" s="271" t="s">
        <v>708</v>
      </c>
      <c r="M15" s="272"/>
      <c r="N15" s="271" t="s">
        <v>709</v>
      </c>
      <c r="O15" s="272"/>
      <c r="P15" s="271" t="s">
        <v>710</v>
      </c>
      <c r="Q15" s="272"/>
      <c r="R15" s="269" t="s">
        <v>729</v>
      </c>
      <c r="S15" s="269" t="s">
        <v>730</v>
      </c>
      <c r="T15" s="264"/>
      <c r="U15" s="266"/>
      <c r="V15" s="251"/>
    </row>
    <row r="16" spans="1:22" s="2" customFormat="1" ht="78" customHeight="1">
      <c r="A16" s="252"/>
      <c r="B16" s="252"/>
      <c r="C16" s="252"/>
      <c r="D16" s="252"/>
      <c r="E16" s="264"/>
      <c r="F16" s="270"/>
      <c r="G16" s="270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70"/>
      <c r="S16" s="270"/>
      <c r="T16" s="55" t="s">
        <v>731</v>
      </c>
      <c r="U16" s="55" t="s">
        <v>2</v>
      </c>
      <c r="V16" s="252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D20</f>
        <v>0.862</v>
      </c>
      <c r="E18" s="203">
        <f aca="true" t="shared" si="0" ref="E18:T18">E20+E30</f>
        <v>4.08333333</v>
      </c>
      <c r="F18" s="203">
        <f>F20</f>
        <v>0.862</v>
      </c>
      <c r="G18" s="203">
        <f t="shared" si="0"/>
        <v>7.259</v>
      </c>
      <c r="H18" s="203">
        <f t="shared" si="0"/>
        <v>3.232</v>
      </c>
      <c r="I18" s="203">
        <f t="shared" si="0"/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 t="shared" si="0"/>
        <v>3.232</v>
      </c>
      <c r="Q18" s="205">
        <f t="shared" si="0"/>
        <v>0</v>
      </c>
      <c r="R18" s="203">
        <f>R20</f>
        <v>0.862</v>
      </c>
      <c r="S18" s="203">
        <f t="shared" si="0"/>
        <v>7.259</v>
      </c>
      <c r="T18" s="205">
        <f t="shared" si="0"/>
        <v>0</v>
      </c>
      <c r="U18" s="209">
        <v>0</v>
      </c>
      <c r="V18" s="96" t="s">
        <v>858</v>
      </c>
    </row>
    <row r="19" spans="1:22" s="2" customFormat="1" ht="15.75" hidden="1">
      <c r="A19" s="194"/>
      <c r="B19" s="195"/>
      <c r="C19" s="195"/>
      <c r="D19" s="1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106"/>
      <c r="V19" s="98"/>
    </row>
    <row r="20" spans="1:22" ht="25.5">
      <c r="A20" s="224" t="s">
        <v>892</v>
      </c>
      <c r="B20" s="225" t="s">
        <v>893</v>
      </c>
      <c r="C20" s="195" t="s">
        <v>858</v>
      </c>
      <c r="D20" s="104">
        <f>D21</f>
        <v>0.862</v>
      </c>
      <c r="E20" s="205">
        <f aca="true" t="shared" si="1" ref="E20:T21">E21</f>
        <v>0</v>
      </c>
      <c r="F20" s="205">
        <f t="shared" si="1"/>
        <v>0.862</v>
      </c>
      <c r="G20" s="205">
        <f t="shared" si="1"/>
        <v>6.328</v>
      </c>
      <c r="H20" s="205">
        <f t="shared" si="1"/>
        <v>2.301</v>
      </c>
      <c r="I20" s="205">
        <f t="shared" si="1"/>
        <v>0</v>
      </c>
      <c r="J20" s="204">
        <f t="shared" si="1"/>
        <v>0</v>
      </c>
      <c r="K20" s="204">
        <f t="shared" si="1"/>
        <v>0</v>
      </c>
      <c r="L20" s="204">
        <f t="shared" si="1"/>
        <v>0</v>
      </c>
      <c r="M20" s="204">
        <f t="shared" si="1"/>
        <v>0</v>
      </c>
      <c r="N20" s="204">
        <f t="shared" si="1"/>
        <v>0</v>
      </c>
      <c r="O20" s="204">
        <f t="shared" si="1"/>
        <v>0</v>
      </c>
      <c r="P20" s="205">
        <f t="shared" si="1"/>
        <v>2.301</v>
      </c>
      <c r="Q20" s="204">
        <f t="shared" si="1"/>
        <v>0</v>
      </c>
      <c r="R20" s="205">
        <f t="shared" si="1"/>
        <v>0.862</v>
      </c>
      <c r="S20" s="205">
        <f t="shared" si="1"/>
        <v>6.328</v>
      </c>
      <c r="T20" s="204">
        <f t="shared" si="1"/>
        <v>0</v>
      </c>
      <c r="U20" s="106">
        <v>0</v>
      </c>
      <c r="V20" s="219" t="s">
        <v>858</v>
      </c>
    </row>
    <row r="21" spans="1:22" ht="25.5">
      <c r="A21" s="224" t="s">
        <v>489</v>
      </c>
      <c r="B21" s="226" t="s">
        <v>894</v>
      </c>
      <c r="C21" s="195" t="s">
        <v>858</v>
      </c>
      <c r="D21" s="105">
        <f>D22</f>
        <v>0.862</v>
      </c>
      <c r="E21" s="204">
        <f t="shared" si="1"/>
        <v>0</v>
      </c>
      <c r="F21" s="204">
        <f t="shared" si="1"/>
        <v>0.862</v>
      </c>
      <c r="G21" s="204">
        <f t="shared" si="1"/>
        <v>6.328</v>
      </c>
      <c r="H21" s="204">
        <f t="shared" si="1"/>
        <v>2.301</v>
      </c>
      <c r="I21" s="204">
        <f t="shared" si="1"/>
        <v>0</v>
      </c>
      <c r="J21" s="204">
        <f t="shared" si="1"/>
        <v>0</v>
      </c>
      <c r="K21" s="204">
        <f t="shared" si="1"/>
        <v>0</v>
      </c>
      <c r="L21" s="204">
        <f t="shared" si="1"/>
        <v>0</v>
      </c>
      <c r="M21" s="204">
        <f t="shared" si="1"/>
        <v>0</v>
      </c>
      <c r="N21" s="204">
        <f t="shared" si="1"/>
        <v>0</v>
      </c>
      <c r="O21" s="204">
        <f t="shared" si="1"/>
        <v>0</v>
      </c>
      <c r="P21" s="204">
        <f t="shared" si="1"/>
        <v>2.301</v>
      </c>
      <c r="Q21" s="204">
        <f t="shared" si="1"/>
        <v>0</v>
      </c>
      <c r="R21" s="204">
        <f t="shared" si="1"/>
        <v>0.862</v>
      </c>
      <c r="S21" s="204">
        <f t="shared" si="1"/>
        <v>6.328</v>
      </c>
      <c r="T21" s="204">
        <f t="shared" si="1"/>
        <v>0</v>
      </c>
      <c r="U21" s="107">
        <v>0</v>
      </c>
      <c r="V21" s="220" t="s">
        <v>858</v>
      </c>
    </row>
    <row r="22" spans="1:22" ht="47.25">
      <c r="A22" s="227" t="s">
        <v>491</v>
      </c>
      <c r="B22" s="228" t="s">
        <v>895</v>
      </c>
      <c r="C22" s="228" t="s">
        <v>896</v>
      </c>
      <c r="D22" s="105">
        <v>0.862</v>
      </c>
      <c r="E22" s="204">
        <v>0</v>
      </c>
      <c r="F22" s="204">
        <f>D22</f>
        <v>0.862</v>
      </c>
      <c r="G22" s="204">
        <v>6.328</v>
      </c>
      <c r="H22" s="204">
        <f>P22</f>
        <v>2.301</v>
      </c>
      <c r="I22" s="204">
        <f>K22+M22+O22+Q22</f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2.301</v>
      </c>
      <c r="Q22" s="204">
        <v>0</v>
      </c>
      <c r="R22" s="204">
        <f>F22</f>
        <v>0.862</v>
      </c>
      <c r="S22" s="204">
        <f>G22</f>
        <v>6.328</v>
      </c>
      <c r="T22" s="204">
        <v>0</v>
      </c>
      <c r="U22" s="107">
        <v>0</v>
      </c>
      <c r="V22" s="220" t="s">
        <v>858</v>
      </c>
    </row>
    <row r="23" spans="1:22" ht="15.75" hidden="1">
      <c r="A23" s="194"/>
      <c r="B23" s="197"/>
      <c r="C23" s="195"/>
      <c r="D23" s="105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107"/>
      <c r="V23" s="220"/>
    </row>
    <row r="24" spans="1:22" ht="15.75" hidden="1">
      <c r="A24" s="194"/>
      <c r="B24" s="197"/>
      <c r="C24" s="195"/>
      <c r="D24" s="105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107"/>
      <c r="V24" s="220"/>
    </row>
    <row r="25" spans="1:22" ht="15.75" hidden="1">
      <c r="A25" s="194"/>
      <c r="B25" s="195"/>
      <c r="C25" s="195"/>
      <c r="D25" s="105"/>
      <c r="E25" s="204"/>
      <c r="F25" s="204"/>
      <c r="G25" s="204"/>
      <c r="H25" s="204"/>
      <c r="I25" s="204"/>
      <c r="J25" s="205"/>
      <c r="K25" s="205"/>
      <c r="L25" s="205"/>
      <c r="M25" s="205"/>
      <c r="N25" s="205"/>
      <c r="O25" s="205"/>
      <c r="P25" s="204"/>
      <c r="Q25" s="205"/>
      <c r="R25" s="204"/>
      <c r="S25" s="204"/>
      <c r="T25" s="205"/>
      <c r="U25" s="107"/>
      <c r="V25" s="220"/>
    </row>
    <row r="26" spans="1:22" ht="15.75" hidden="1">
      <c r="A26" s="194"/>
      <c r="B26" s="195"/>
      <c r="C26" s="195"/>
      <c r="D26" s="104"/>
      <c r="E26" s="205"/>
      <c r="F26" s="205"/>
      <c r="G26" s="205"/>
      <c r="H26" s="205"/>
      <c r="I26" s="205"/>
      <c r="J26" s="204"/>
      <c r="K26" s="204"/>
      <c r="L26" s="204"/>
      <c r="M26" s="204"/>
      <c r="N26" s="204"/>
      <c r="O26" s="204"/>
      <c r="P26" s="205"/>
      <c r="Q26" s="204"/>
      <c r="R26" s="205"/>
      <c r="S26" s="205"/>
      <c r="T26" s="204"/>
      <c r="U26" s="106"/>
      <c r="V26" s="219"/>
    </row>
    <row r="27" spans="1:22" ht="15.75" hidden="1">
      <c r="A27" s="194"/>
      <c r="B27" s="197"/>
      <c r="C27" s="195"/>
      <c r="D27" s="105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107"/>
      <c r="V27" s="220"/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20"/>
    </row>
    <row r="29" spans="1:22" ht="15.75" hidden="1">
      <c r="A29" s="194"/>
      <c r="B29" s="198"/>
      <c r="C29" s="194"/>
      <c r="D29" s="1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07"/>
      <c r="V29" s="220"/>
    </row>
    <row r="30" spans="1:22" ht="31.5">
      <c r="A30" s="194" t="s">
        <v>36</v>
      </c>
      <c r="B30" s="194" t="s">
        <v>863</v>
      </c>
      <c r="C30" s="195" t="s">
        <v>858</v>
      </c>
      <c r="D30" s="204" t="s">
        <v>858</v>
      </c>
      <c r="E30" s="204">
        <f>E31+E32</f>
        <v>4.08333333</v>
      </c>
      <c r="F30" s="204" t="s">
        <v>858</v>
      </c>
      <c r="G30" s="204">
        <f aca="true" t="shared" si="2" ref="G30:Q30">G31+G32</f>
        <v>0.931</v>
      </c>
      <c r="H30" s="204">
        <f t="shared" si="2"/>
        <v>0.931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 t="shared" si="2"/>
        <v>0.931</v>
      </c>
      <c r="Q30" s="204">
        <f t="shared" si="2"/>
        <v>0</v>
      </c>
      <c r="R30" s="204" t="s">
        <v>858</v>
      </c>
      <c r="S30" s="204">
        <f>S31+S32</f>
        <v>0.931</v>
      </c>
      <c r="T30" s="204">
        <f>T31+T32</f>
        <v>0</v>
      </c>
      <c r="U30" s="107">
        <v>0</v>
      </c>
      <c r="V30" s="220" t="s">
        <v>858</v>
      </c>
    </row>
    <row r="31" spans="1:22" ht="15.75" collapsed="1">
      <c r="A31" s="194" t="s">
        <v>864</v>
      </c>
      <c r="B31" s="229" t="s">
        <v>897</v>
      </c>
      <c r="C31" s="229" t="s">
        <v>898</v>
      </c>
      <c r="D31" s="204" t="s">
        <v>858</v>
      </c>
      <c r="E31" s="204">
        <f>'[3]Ф2'!$M$31</f>
        <v>4.08333333</v>
      </c>
      <c r="F31" s="204" t="s">
        <v>858</v>
      </c>
      <c r="G31" s="204">
        <v>0</v>
      </c>
      <c r="H31" s="204">
        <f>P31</f>
        <v>0</v>
      </c>
      <c r="I31" s="204">
        <f>K31+M31+O31+Q31</f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f>G31</f>
        <v>0</v>
      </c>
      <c r="Q31" s="204">
        <v>0</v>
      </c>
      <c r="R31" s="204" t="s">
        <v>858</v>
      </c>
      <c r="S31" s="204">
        <f>G31</f>
        <v>0</v>
      </c>
      <c r="T31" s="107">
        <v>0</v>
      </c>
      <c r="U31" s="107">
        <v>0</v>
      </c>
      <c r="V31" s="220" t="s">
        <v>858</v>
      </c>
    </row>
    <row r="32" spans="1:22" ht="15.75">
      <c r="A32" s="194" t="s">
        <v>901</v>
      </c>
      <c r="B32" s="229" t="s">
        <v>899</v>
      </c>
      <c r="C32" s="229" t="s">
        <v>900</v>
      </c>
      <c r="D32" s="204" t="s">
        <v>858</v>
      </c>
      <c r="E32" s="94">
        <v>0</v>
      </c>
      <c r="F32" s="204" t="s">
        <v>858</v>
      </c>
      <c r="G32" s="94">
        <v>0.931</v>
      </c>
      <c r="H32" s="204">
        <f>S32</f>
        <v>0.931</v>
      </c>
      <c r="I32" s="204">
        <f>K32+M32+O32+Q32</f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105">
        <f>H32</f>
        <v>0.931</v>
      </c>
      <c r="Q32" s="94">
        <v>0</v>
      </c>
      <c r="R32" s="204" t="s">
        <v>858</v>
      </c>
      <c r="S32" s="94">
        <f>G32</f>
        <v>0.931</v>
      </c>
      <c r="T32" s="107">
        <v>0</v>
      </c>
      <c r="U32" s="107">
        <v>0</v>
      </c>
      <c r="V32" s="220" t="s">
        <v>858</v>
      </c>
    </row>
    <row r="33" spans="1:22" ht="15.75">
      <c r="A33" s="82"/>
      <c r="B33" s="86"/>
      <c r="C33" s="94"/>
      <c r="D33" s="105"/>
      <c r="E33" s="94"/>
      <c r="F33" s="94"/>
      <c r="G33" s="94"/>
      <c r="H33" s="105"/>
      <c r="I33" s="94"/>
      <c r="J33" s="94"/>
      <c r="K33" s="94"/>
      <c r="L33" s="94"/>
      <c r="M33" s="94"/>
      <c r="N33" s="94"/>
      <c r="O33" s="94"/>
      <c r="P33" s="105"/>
      <c r="Q33" s="94"/>
      <c r="R33" s="94"/>
      <c r="S33" s="94"/>
      <c r="T33" s="94"/>
      <c r="U33" s="94"/>
      <c r="V33" s="94"/>
    </row>
    <row r="34" spans="1:22" ht="15.75" collapsed="1">
      <c r="A34" s="82"/>
      <c r="B34" s="86"/>
      <c r="C34" s="94"/>
      <c r="D34" s="105"/>
      <c r="E34" s="94"/>
      <c r="F34" s="94"/>
      <c r="G34" s="94"/>
      <c r="H34" s="105"/>
      <c r="I34" s="94"/>
      <c r="J34" s="94"/>
      <c r="K34" s="94"/>
      <c r="L34" s="94"/>
      <c r="M34" s="94"/>
      <c r="N34" s="94"/>
      <c r="O34" s="94"/>
      <c r="P34" s="105"/>
      <c r="Q34" s="94"/>
      <c r="R34" s="94"/>
      <c r="S34" s="94"/>
      <c r="T34" s="94"/>
      <c r="U34" s="94"/>
      <c r="V34" s="94"/>
    </row>
    <row r="35" spans="1:22" ht="15.75">
      <c r="A35" s="82"/>
      <c r="B35" s="86"/>
      <c r="C35" s="94"/>
      <c r="D35" s="105"/>
      <c r="E35" s="94"/>
      <c r="F35" s="94"/>
      <c r="G35" s="94"/>
      <c r="H35" s="105"/>
      <c r="I35" s="94"/>
      <c r="J35" s="94"/>
      <c r="K35" s="94"/>
      <c r="L35" s="94"/>
      <c r="M35" s="94"/>
      <c r="N35" s="94"/>
      <c r="O35" s="94"/>
      <c r="P35" s="105"/>
      <c r="Q35" s="94"/>
      <c r="R35" s="94"/>
      <c r="S35" s="94"/>
      <c r="T35" s="94"/>
      <c r="U35" s="94"/>
      <c r="V35" s="94"/>
    </row>
    <row r="36" spans="1:22" ht="15.75">
      <c r="A36" s="82"/>
      <c r="B36" s="86"/>
      <c r="C36" s="94"/>
      <c r="D36" s="105"/>
      <c r="E36" s="94"/>
      <c r="F36" s="94"/>
      <c r="G36" s="94"/>
      <c r="H36" s="105"/>
      <c r="I36" s="94"/>
      <c r="J36" s="94"/>
      <c r="K36" s="94"/>
      <c r="L36" s="94"/>
      <c r="M36" s="94"/>
      <c r="N36" s="94"/>
      <c r="O36" s="94"/>
      <c r="P36" s="105"/>
      <c r="Q36" s="94"/>
      <c r="R36" s="94"/>
      <c r="S36" s="94"/>
      <c r="T36" s="94"/>
      <c r="U36" s="94"/>
      <c r="V36" s="94"/>
    </row>
    <row r="37" spans="1:22" ht="15.75">
      <c r="A37" s="82"/>
      <c r="B37" s="86"/>
      <c r="C37" s="94"/>
      <c r="D37" s="105"/>
      <c r="E37" s="94"/>
      <c r="F37" s="94"/>
      <c r="G37" s="94"/>
      <c r="H37" s="105"/>
      <c r="I37" s="94"/>
      <c r="J37" s="94"/>
      <c r="K37" s="94"/>
      <c r="L37" s="94"/>
      <c r="M37" s="94"/>
      <c r="N37" s="94"/>
      <c r="O37" s="94"/>
      <c r="P37" s="105"/>
      <c r="Q37" s="94"/>
      <c r="R37" s="94"/>
      <c r="S37" s="94"/>
      <c r="T37" s="94"/>
      <c r="U37" s="94"/>
      <c r="V37" s="94"/>
    </row>
    <row r="38" spans="1:22" ht="15.75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 collapsed="1">
      <c r="A43" s="83"/>
      <c r="B43" s="87"/>
      <c r="C43" s="100"/>
      <c r="D43" s="126"/>
      <c r="E43" s="100"/>
      <c r="F43" s="126"/>
      <c r="G43" s="126"/>
      <c r="H43" s="126"/>
      <c r="I43" s="100"/>
      <c r="J43" s="100"/>
      <c r="K43" s="100"/>
      <c r="L43" s="100"/>
      <c r="M43" s="100"/>
      <c r="N43" s="100"/>
      <c r="O43" s="100"/>
      <c r="P43" s="126"/>
      <c r="Q43" s="100"/>
      <c r="R43" s="100"/>
      <c r="S43" s="100"/>
      <c r="T43" s="100"/>
      <c r="U43" s="100"/>
      <c r="V43" s="100"/>
    </row>
    <row r="44" spans="1:22" ht="15.75">
      <c r="A44" s="84"/>
      <c r="B44" s="88"/>
      <c r="C44" s="102"/>
      <c r="D44" s="127"/>
      <c r="E44" s="129"/>
      <c r="F44" s="127"/>
      <c r="G44" s="127"/>
      <c r="H44" s="127"/>
      <c r="I44" s="129"/>
      <c r="J44" s="129"/>
      <c r="K44" s="129"/>
      <c r="L44" s="129"/>
      <c r="M44" s="129"/>
      <c r="N44" s="129"/>
      <c r="O44" s="129"/>
      <c r="P44" s="127"/>
      <c r="Q44" s="129"/>
      <c r="R44" s="129"/>
      <c r="S44" s="129"/>
      <c r="T44" s="129"/>
      <c r="U44" s="129"/>
      <c r="V44" s="129"/>
    </row>
    <row r="45" spans="1:22" ht="15.75">
      <c r="A45" s="85"/>
      <c r="B45" s="89"/>
      <c r="C45" s="95"/>
      <c r="D45" s="128"/>
      <c r="E45" s="95"/>
      <c r="F45" s="128"/>
      <c r="G45" s="128"/>
      <c r="H45" s="128"/>
      <c r="I45" s="95"/>
      <c r="J45" s="95"/>
      <c r="K45" s="95"/>
      <c r="L45" s="95"/>
      <c r="M45" s="95"/>
      <c r="N45" s="95"/>
      <c r="O45" s="95"/>
      <c r="P45" s="128"/>
      <c r="Q45" s="95"/>
      <c r="R45" s="95"/>
      <c r="S45" s="95"/>
      <c r="T45" s="95"/>
      <c r="U45" s="95"/>
      <c r="V45" s="95"/>
    </row>
    <row r="46" spans="1:22" ht="15.75">
      <c r="A46" s="85"/>
      <c r="B46" s="89"/>
      <c r="C46" s="95"/>
      <c r="D46" s="128"/>
      <c r="E46" s="95"/>
      <c r="F46" s="128"/>
      <c r="G46" s="128"/>
      <c r="H46" s="128"/>
      <c r="I46" s="95"/>
      <c r="J46" s="95"/>
      <c r="K46" s="95"/>
      <c r="L46" s="95"/>
      <c r="M46" s="95"/>
      <c r="N46" s="95"/>
      <c r="O46" s="95"/>
      <c r="P46" s="128"/>
      <c r="Q46" s="95"/>
      <c r="R46" s="95"/>
      <c r="S46" s="95"/>
      <c r="T46" s="95"/>
      <c r="U46" s="95"/>
      <c r="V46" s="95"/>
    </row>
  </sheetData>
  <sheetProtection/>
  <mergeCells count="25">
    <mergeCell ref="T2:V2"/>
    <mergeCell ref="A3:V3"/>
    <mergeCell ref="G6:P6"/>
    <mergeCell ref="G7:P7"/>
    <mergeCell ref="H12:Q12"/>
    <mergeCell ref="H11:T11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view="pageBreakPreview" zoomScale="85" zoomScaleSheetLayoutView="85" zoomScalePageLayoutView="0" workbookViewId="0" topLeftCell="A4">
      <selection activeCell="F32" sqref="F32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95" t="s">
        <v>3</v>
      </c>
      <c r="BZ2" s="295"/>
      <c r="CA2" s="295"/>
    </row>
    <row r="3" spans="1:39" s="59" customFormat="1" ht="9.75">
      <c r="A3" s="296" t="s">
        <v>733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</row>
    <row r="4" spans="14:20" s="59" customFormat="1" ht="12.75">
      <c r="N4" s="60" t="s">
        <v>693</v>
      </c>
      <c r="O4" s="248" t="str">
        <f>'Ф12'!H4</f>
        <v>3</v>
      </c>
      <c r="P4" s="297"/>
      <c r="Q4" s="296" t="s">
        <v>725</v>
      </c>
      <c r="R4" s="296"/>
      <c r="S4" s="148" t="str">
        <f>'Ф12'!J4</f>
        <v>2021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97" t="str">
        <f>'Ф12'!G6</f>
        <v>Общество с ограниченной ответственностью "ИнвестГрадСтрой"</v>
      </c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4:37" s="61" customFormat="1" ht="10.5" customHeight="1">
      <c r="N7" s="291" t="s">
        <v>4</v>
      </c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2021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94" t="str">
        <f>'Ф12'!H11</f>
        <v>Приказ Департамента тарифного регулирования Томской области от 31.10.2019 № 6-348</v>
      </c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</row>
    <row r="12" spans="17:32" s="61" customFormat="1" ht="8.25">
      <c r="Q12" s="291" t="s">
        <v>6</v>
      </c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89" t="s">
        <v>699</v>
      </c>
      <c r="B14" s="289" t="s">
        <v>700</v>
      </c>
      <c r="C14" s="289" t="s">
        <v>701</v>
      </c>
      <c r="D14" s="289" t="s">
        <v>734</v>
      </c>
      <c r="E14" s="292" t="s">
        <v>735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78" t="s">
        <v>913</v>
      </c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9"/>
      <c r="BW14" s="280" t="s">
        <v>736</v>
      </c>
      <c r="BX14" s="281"/>
      <c r="BY14" s="281"/>
      <c r="BZ14" s="282"/>
      <c r="CA14" s="289" t="s">
        <v>705</v>
      </c>
    </row>
    <row r="15" spans="1:79" s="64" customFormat="1" ht="15" customHeight="1">
      <c r="A15" s="290"/>
      <c r="B15" s="290"/>
      <c r="C15" s="290"/>
      <c r="D15" s="290"/>
      <c r="E15" s="277" t="s">
        <v>0</v>
      </c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6"/>
      <c r="AN15" s="277" t="s">
        <v>1</v>
      </c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6"/>
      <c r="BW15" s="283"/>
      <c r="BX15" s="284"/>
      <c r="BY15" s="284"/>
      <c r="BZ15" s="285"/>
      <c r="CA15" s="290"/>
    </row>
    <row r="16" spans="1:79" s="64" customFormat="1" ht="15" customHeight="1">
      <c r="A16" s="290"/>
      <c r="B16" s="290"/>
      <c r="C16" s="290"/>
      <c r="D16" s="290"/>
      <c r="E16" s="277" t="s">
        <v>706</v>
      </c>
      <c r="F16" s="275"/>
      <c r="G16" s="275"/>
      <c r="H16" s="275"/>
      <c r="I16" s="275"/>
      <c r="J16" s="275"/>
      <c r="K16" s="276"/>
      <c r="L16" s="277" t="s">
        <v>707</v>
      </c>
      <c r="M16" s="275"/>
      <c r="N16" s="275"/>
      <c r="O16" s="275"/>
      <c r="P16" s="275"/>
      <c r="Q16" s="275"/>
      <c r="R16" s="276"/>
      <c r="S16" s="277" t="s">
        <v>708</v>
      </c>
      <c r="T16" s="275"/>
      <c r="U16" s="275"/>
      <c r="V16" s="275"/>
      <c r="W16" s="275"/>
      <c r="X16" s="275"/>
      <c r="Y16" s="276"/>
      <c r="Z16" s="277" t="s">
        <v>709</v>
      </c>
      <c r="AA16" s="275"/>
      <c r="AB16" s="275"/>
      <c r="AC16" s="275"/>
      <c r="AD16" s="275"/>
      <c r="AE16" s="275"/>
      <c r="AF16" s="276"/>
      <c r="AG16" s="277" t="s">
        <v>710</v>
      </c>
      <c r="AH16" s="275"/>
      <c r="AI16" s="275"/>
      <c r="AJ16" s="275"/>
      <c r="AK16" s="275"/>
      <c r="AL16" s="275"/>
      <c r="AM16" s="276"/>
      <c r="AN16" s="277" t="s">
        <v>706</v>
      </c>
      <c r="AO16" s="275"/>
      <c r="AP16" s="275"/>
      <c r="AQ16" s="275"/>
      <c r="AR16" s="275"/>
      <c r="AS16" s="275"/>
      <c r="AT16" s="276"/>
      <c r="AU16" s="277" t="s">
        <v>707</v>
      </c>
      <c r="AV16" s="275"/>
      <c r="AW16" s="275"/>
      <c r="AX16" s="275"/>
      <c r="AY16" s="275"/>
      <c r="AZ16" s="275"/>
      <c r="BA16" s="276"/>
      <c r="BB16" s="277" t="s">
        <v>708</v>
      </c>
      <c r="BC16" s="275"/>
      <c r="BD16" s="275"/>
      <c r="BE16" s="275"/>
      <c r="BF16" s="275"/>
      <c r="BG16" s="275"/>
      <c r="BH16" s="276"/>
      <c r="BI16" s="277" t="s">
        <v>709</v>
      </c>
      <c r="BJ16" s="275"/>
      <c r="BK16" s="275"/>
      <c r="BL16" s="275"/>
      <c r="BM16" s="275"/>
      <c r="BN16" s="275"/>
      <c r="BO16" s="276"/>
      <c r="BP16" s="277" t="s">
        <v>710</v>
      </c>
      <c r="BQ16" s="275"/>
      <c r="BR16" s="275"/>
      <c r="BS16" s="275"/>
      <c r="BT16" s="275"/>
      <c r="BU16" s="275"/>
      <c r="BV16" s="276"/>
      <c r="BW16" s="286"/>
      <c r="BX16" s="287"/>
      <c r="BY16" s="287"/>
      <c r="BZ16" s="288"/>
      <c r="CA16" s="290"/>
    </row>
    <row r="17" spans="1:79" s="64" customFormat="1" ht="30" customHeight="1">
      <c r="A17" s="290"/>
      <c r="B17" s="290"/>
      <c r="C17" s="290"/>
      <c r="D17" s="290"/>
      <c r="E17" s="65" t="s">
        <v>737</v>
      </c>
      <c r="F17" s="277" t="s">
        <v>738</v>
      </c>
      <c r="G17" s="275"/>
      <c r="H17" s="275"/>
      <c r="I17" s="275"/>
      <c r="J17" s="275"/>
      <c r="K17" s="276"/>
      <c r="L17" s="65" t="s">
        <v>737</v>
      </c>
      <c r="M17" s="277" t="s">
        <v>738</v>
      </c>
      <c r="N17" s="275"/>
      <c r="O17" s="275"/>
      <c r="P17" s="275"/>
      <c r="Q17" s="275"/>
      <c r="R17" s="276"/>
      <c r="S17" s="65" t="s">
        <v>737</v>
      </c>
      <c r="T17" s="277" t="s">
        <v>738</v>
      </c>
      <c r="U17" s="275"/>
      <c r="V17" s="275"/>
      <c r="W17" s="275"/>
      <c r="X17" s="275"/>
      <c r="Y17" s="276"/>
      <c r="Z17" s="65" t="s">
        <v>737</v>
      </c>
      <c r="AA17" s="277" t="s">
        <v>738</v>
      </c>
      <c r="AB17" s="275"/>
      <c r="AC17" s="275"/>
      <c r="AD17" s="275"/>
      <c r="AE17" s="275"/>
      <c r="AF17" s="276"/>
      <c r="AG17" s="65" t="s">
        <v>737</v>
      </c>
      <c r="AH17" s="277" t="s">
        <v>738</v>
      </c>
      <c r="AI17" s="275"/>
      <c r="AJ17" s="275"/>
      <c r="AK17" s="275"/>
      <c r="AL17" s="275"/>
      <c r="AM17" s="276"/>
      <c r="AN17" s="65" t="s">
        <v>737</v>
      </c>
      <c r="AO17" s="277" t="s">
        <v>738</v>
      </c>
      <c r="AP17" s="275"/>
      <c r="AQ17" s="275"/>
      <c r="AR17" s="275"/>
      <c r="AS17" s="275"/>
      <c r="AT17" s="276"/>
      <c r="AU17" s="65" t="s">
        <v>737</v>
      </c>
      <c r="AV17" s="277" t="s">
        <v>738</v>
      </c>
      <c r="AW17" s="275"/>
      <c r="AX17" s="275"/>
      <c r="AY17" s="275"/>
      <c r="AZ17" s="275"/>
      <c r="BA17" s="276"/>
      <c r="BB17" s="65" t="s">
        <v>737</v>
      </c>
      <c r="BC17" s="277" t="s">
        <v>738</v>
      </c>
      <c r="BD17" s="275"/>
      <c r="BE17" s="275"/>
      <c r="BF17" s="275"/>
      <c r="BG17" s="275"/>
      <c r="BH17" s="276"/>
      <c r="BI17" s="65" t="s">
        <v>737</v>
      </c>
      <c r="BJ17" s="277" t="s">
        <v>738</v>
      </c>
      <c r="BK17" s="275"/>
      <c r="BL17" s="275"/>
      <c r="BM17" s="275"/>
      <c r="BN17" s="275"/>
      <c r="BO17" s="276"/>
      <c r="BP17" s="65" t="s">
        <v>737</v>
      </c>
      <c r="BQ17" s="277" t="s">
        <v>738</v>
      </c>
      <c r="BR17" s="275"/>
      <c r="BS17" s="275"/>
      <c r="BT17" s="275"/>
      <c r="BU17" s="275"/>
      <c r="BV17" s="276"/>
      <c r="BW17" s="277" t="s">
        <v>737</v>
      </c>
      <c r="BX17" s="276"/>
      <c r="BY17" s="275" t="s">
        <v>738</v>
      </c>
      <c r="BZ17" s="276"/>
      <c r="CA17" s="290"/>
    </row>
    <row r="18" spans="1:79" s="64" customFormat="1" ht="45" customHeight="1">
      <c r="A18" s="290"/>
      <c r="B18" s="290"/>
      <c r="C18" s="290"/>
      <c r="D18" s="290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90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'Ф12'!D18</f>
        <v>0.862</v>
      </c>
      <c r="E20" s="146">
        <f>E21+E30+E32</f>
        <v>0</v>
      </c>
      <c r="F20" s="207">
        <f>F22+F32</f>
        <v>3.232</v>
      </c>
      <c r="G20" s="146">
        <v>0</v>
      </c>
      <c r="H20" s="146">
        <v>0</v>
      </c>
      <c r="I20" s="146">
        <v>0</v>
      </c>
      <c r="J20" s="146">
        <v>0</v>
      </c>
      <c r="K20" s="146">
        <f>AM20</f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AG21+AG30+AG32</f>
        <v>0</v>
      </c>
      <c r="AH20" s="207">
        <f>F20</f>
        <v>3.232</v>
      </c>
      <c r="AI20" s="146">
        <v>0</v>
      </c>
      <c r="AJ20" s="146">
        <v>0</v>
      </c>
      <c r="AK20" s="146">
        <v>0</v>
      </c>
      <c r="AL20" s="146">
        <v>0</v>
      </c>
      <c r="AM20" s="146">
        <f>AM33</f>
        <v>0</v>
      </c>
      <c r="AN20" s="146">
        <f>AN21+AN30+AN32</f>
        <v>0</v>
      </c>
      <c r="AO20" s="207">
        <f>AO21+AO30+AO32</f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BP21+BP30+BP32</f>
        <v>0</v>
      </c>
      <c r="BQ20" s="207">
        <f>BQ21+BQ30+BQ32</f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46">
        <v>0</v>
      </c>
      <c r="BZ20" s="146">
        <v>0</v>
      </c>
      <c r="CA20" s="146" t="s">
        <v>858</v>
      </c>
    </row>
    <row r="21" spans="1:79" s="145" customFormat="1" ht="15.75" hidden="1">
      <c r="A21" s="194"/>
      <c r="B21" s="195"/>
      <c r="C21" s="195"/>
      <c r="D21" s="119"/>
      <c r="E21" s="144"/>
      <c r="F21" s="208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208"/>
      <c r="AI21" s="144"/>
      <c r="AJ21" s="144"/>
      <c r="AK21" s="144"/>
      <c r="AL21" s="144"/>
      <c r="AM21" s="144"/>
      <c r="AN21" s="144"/>
      <c r="AO21" s="208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208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</row>
    <row r="22" spans="1:79" s="120" customFormat="1" ht="25.5">
      <c r="A22" s="224" t="s">
        <v>892</v>
      </c>
      <c r="B22" s="225" t="s">
        <v>893</v>
      </c>
      <c r="C22" s="195" t="s">
        <v>858</v>
      </c>
      <c r="D22" s="104">
        <f>'Ф12'!D20</f>
        <v>0.862</v>
      </c>
      <c r="E22" s="108">
        <f>E23</f>
        <v>0</v>
      </c>
      <c r="F22" s="205">
        <f>F23</f>
        <v>2.301</v>
      </c>
      <c r="G22" s="108">
        <v>0</v>
      </c>
      <c r="H22" s="108">
        <v>0</v>
      </c>
      <c r="I22" s="108">
        <v>0</v>
      </c>
      <c r="J22" s="108">
        <v>0</v>
      </c>
      <c r="K22" s="108">
        <f aca="true" t="shared" si="0" ref="K22:K34">AM22</f>
        <v>134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f>AG23</f>
        <v>0</v>
      </c>
      <c r="AH22" s="205">
        <f>F22</f>
        <v>2.301</v>
      </c>
      <c r="AI22" s="108">
        <v>0</v>
      </c>
      <c r="AJ22" s="108">
        <v>0</v>
      </c>
      <c r="AK22" s="108">
        <v>0</v>
      </c>
      <c r="AL22" s="108">
        <v>0</v>
      </c>
      <c r="AM22" s="108">
        <f>AM23</f>
        <v>134</v>
      </c>
      <c r="AN22" s="108">
        <f>AN23</f>
        <v>0</v>
      </c>
      <c r="AO22" s="205">
        <f>AO23</f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v>0</v>
      </c>
      <c r="BM22" s="108">
        <v>0</v>
      </c>
      <c r="BN22" s="108">
        <v>0</v>
      </c>
      <c r="BO22" s="108">
        <v>0</v>
      </c>
      <c r="BP22" s="108">
        <f>BP23</f>
        <v>0</v>
      </c>
      <c r="BQ22" s="205">
        <f>BQ23</f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0</v>
      </c>
      <c r="BZ22" s="108">
        <v>0</v>
      </c>
      <c r="CA22" s="108" t="s">
        <v>858</v>
      </c>
    </row>
    <row r="23" spans="1:79" ht="25.5">
      <c r="A23" s="224" t="s">
        <v>489</v>
      </c>
      <c r="B23" s="226" t="s">
        <v>894</v>
      </c>
      <c r="C23" s="195" t="s">
        <v>858</v>
      </c>
      <c r="D23" s="105">
        <f>'Ф12'!D21</f>
        <v>0.862</v>
      </c>
      <c r="E23" s="109">
        <f>E24+E25+E26</f>
        <v>0</v>
      </c>
      <c r="F23" s="204">
        <f>F24</f>
        <v>2.301</v>
      </c>
      <c r="G23" s="109">
        <v>0</v>
      </c>
      <c r="H23" s="109">
        <v>0</v>
      </c>
      <c r="I23" s="109">
        <v>0</v>
      </c>
      <c r="J23" s="109">
        <v>0</v>
      </c>
      <c r="K23" s="109">
        <f t="shared" si="0"/>
        <v>134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f>AG24+AG25+AG26</f>
        <v>0</v>
      </c>
      <c r="AH23" s="204">
        <f>F23</f>
        <v>2.301</v>
      </c>
      <c r="AI23" s="109">
        <v>0</v>
      </c>
      <c r="AJ23" s="109">
        <v>0</v>
      </c>
      <c r="AK23" s="109">
        <v>0</v>
      </c>
      <c r="AL23" s="109">
        <v>0</v>
      </c>
      <c r="AM23" s="109">
        <f>AM24</f>
        <v>134</v>
      </c>
      <c r="AN23" s="109">
        <f>AN24+AN25+AN26</f>
        <v>0</v>
      </c>
      <c r="AO23" s="204">
        <f>AO24+AO25+AO26</f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09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09">
        <f>BP24+BP25+BP26</f>
        <v>0</v>
      </c>
      <c r="BQ23" s="204">
        <f>BQ24+BQ25+BQ26</f>
        <v>0</v>
      </c>
      <c r="BR23" s="109">
        <v>0</v>
      </c>
      <c r="BS23" s="109">
        <v>0</v>
      </c>
      <c r="BT23" s="109">
        <v>0</v>
      </c>
      <c r="BU23" s="109">
        <v>0</v>
      </c>
      <c r="BV23" s="109">
        <v>0</v>
      </c>
      <c r="BW23" s="109">
        <v>0</v>
      </c>
      <c r="BX23" s="109">
        <v>0</v>
      </c>
      <c r="BY23" s="109">
        <v>0</v>
      </c>
      <c r="BZ23" s="109">
        <v>0</v>
      </c>
      <c r="CA23" s="109" t="s">
        <v>858</v>
      </c>
    </row>
    <row r="24" spans="1:79" ht="47.25">
      <c r="A24" s="227" t="s">
        <v>491</v>
      </c>
      <c r="B24" s="228" t="s">
        <v>895</v>
      </c>
      <c r="C24" s="228" t="s">
        <v>896</v>
      </c>
      <c r="D24" s="105">
        <f>'Ф12'!D22</f>
        <v>0.862</v>
      </c>
      <c r="E24" s="109">
        <v>0</v>
      </c>
      <c r="F24" s="204">
        <f>'Ф12'!H22</f>
        <v>2.301</v>
      </c>
      <c r="G24" s="109">
        <v>0</v>
      </c>
      <c r="H24" s="109">
        <v>0</v>
      </c>
      <c r="I24" s="109">
        <v>0</v>
      </c>
      <c r="J24" s="109">
        <v>0</v>
      </c>
      <c r="K24" s="109">
        <f t="shared" si="0"/>
        <v>134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204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134</v>
      </c>
      <c r="AN24" s="109">
        <v>0</v>
      </c>
      <c r="AO24" s="204">
        <f>AV24+BC24+BJ24+BQ24</f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09">
        <v>0</v>
      </c>
      <c r="BE24" s="109">
        <v>0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09">
        <v>0</v>
      </c>
      <c r="BQ24" s="204">
        <v>0</v>
      </c>
      <c r="BR24" s="109">
        <v>0</v>
      </c>
      <c r="BS24" s="109">
        <v>0</v>
      </c>
      <c r="BT24" s="109">
        <v>0</v>
      </c>
      <c r="BU24" s="109">
        <v>0</v>
      </c>
      <c r="BV24" s="109">
        <v>0</v>
      </c>
      <c r="BW24" s="109">
        <v>0</v>
      </c>
      <c r="BX24" s="109">
        <v>0</v>
      </c>
      <c r="BY24" s="109">
        <v>0</v>
      </c>
      <c r="BZ24" s="109">
        <v>0</v>
      </c>
      <c r="CA24" s="109" t="s">
        <v>858</v>
      </c>
    </row>
    <row r="25" spans="1:79" ht="15.75" hidden="1">
      <c r="A25" s="194"/>
      <c r="B25" s="197"/>
      <c r="C25" s="195"/>
      <c r="D25" s="105"/>
      <c r="E25" s="109"/>
      <c r="F25" s="204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204"/>
      <c r="AI25" s="109"/>
      <c r="AJ25" s="109"/>
      <c r="AK25" s="109"/>
      <c r="AL25" s="109"/>
      <c r="AM25" s="109"/>
      <c r="AN25" s="109"/>
      <c r="AO25" s="204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204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</row>
    <row r="26" spans="1:79" ht="15.75" hidden="1">
      <c r="A26" s="194"/>
      <c r="B26" s="197"/>
      <c r="C26" s="195"/>
      <c r="D26" s="105"/>
      <c r="E26" s="109"/>
      <c r="F26" s="204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204"/>
      <c r="AI26" s="109"/>
      <c r="AJ26" s="109"/>
      <c r="AK26" s="109"/>
      <c r="AL26" s="109"/>
      <c r="AM26" s="109"/>
      <c r="AN26" s="109"/>
      <c r="AO26" s="204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204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</row>
    <row r="27" spans="1:79" ht="15.75" hidden="1">
      <c r="A27" s="194"/>
      <c r="B27" s="195"/>
      <c r="C27" s="195"/>
      <c r="D27" s="105"/>
      <c r="E27" s="109"/>
      <c r="F27" s="204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204"/>
      <c r="AI27" s="109"/>
      <c r="AJ27" s="109"/>
      <c r="AK27" s="109"/>
      <c r="AL27" s="109"/>
      <c r="AM27" s="109"/>
      <c r="AN27" s="109"/>
      <c r="AO27" s="204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204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</row>
    <row r="28" spans="1:79" s="120" customFormat="1" ht="15.75" hidden="1">
      <c r="A28" s="194"/>
      <c r="B28" s="195"/>
      <c r="C28" s="195"/>
      <c r="D28" s="119"/>
      <c r="E28" s="144"/>
      <c r="F28" s="208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208"/>
      <c r="AI28" s="144"/>
      <c r="AJ28" s="144"/>
      <c r="AK28" s="144"/>
      <c r="AL28" s="144"/>
      <c r="AM28" s="144"/>
      <c r="AN28" s="144"/>
      <c r="AO28" s="208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208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</row>
    <row r="29" spans="1:79" ht="15.75" hidden="1">
      <c r="A29" s="194"/>
      <c r="B29" s="197"/>
      <c r="C29" s="195"/>
      <c r="D29" s="105"/>
      <c r="E29" s="109"/>
      <c r="F29" s="204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204"/>
      <c r="AI29" s="109"/>
      <c r="AJ29" s="109"/>
      <c r="AK29" s="109"/>
      <c r="AL29" s="109"/>
      <c r="AM29" s="109"/>
      <c r="AN29" s="109"/>
      <c r="AO29" s="204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204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</row>
    <row r="31" spans="1:79" ht="15.75" hidden="1">
      <c r="A31" s="194"/>
      <c r="B31" s="198"/>
      <c r="C31" s="194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</row>
    <row r="32" spans="1:79" ht="31.5">
      <c r="A32" s="194" t="s">
        <v>36</v>
      </c>
      <c r="B32" s="194" t="s">
        <v>863</v>
      </c>
      <c r="C32" s="195" t="s">
        <v>858</v>
      </c>
      <c r="D32" s="105" t="str">
        <f>'Ф12'!D30</f>
        <v>нд</v>
      </c>
      <c r="E32" s="109">
        <f>E33</f>
        <v>0</v>
      </c>
      <c r="F32" s="204">
        <f>F33+F34</f>
        <v>0.931</v>
      </c>
      <c r="G32" s="109">
        <v>0</v>
      </c>
      <c r="H32" s="109">
        <v>0</v>
      </c>
      <c r="I32" s="109">
        <v>0</v>
      </c>
      <c r="J32" s="109">
        <v>0</v>
      </c>
      <c r="K32" s="109">
        <f t="shared" si="0"/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f>AG33</f>
        <v>0</v>
      </c>
      <c r="AH32" s="204">
        <f>F32</f>
        <v>0.931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f>AN33</f>
        <v>0</v>
      </c>
      <c r="AO32" s="204">
        <f>AO33</f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09">
        <f>BP33</f>
        <v>0</v>
      </c>
      <c r="BQ32" s="204">
        <v>0</v>
      </c>
      <c r="BR32" s="109">
        <v>0</v>
      </c>
      <c r="BS32" s="109">
        <v>0</v>
      </c>
      <c r="BT32" s="109">
        <v>0</v>
      </c>
      <c r="BU32" s="109">
        <v>0</v>
      </c>
      <c r="BV32" s="109">
        <v>0</v>
      </c>
      <c r="BW32" s="109">
        <v>0</v>
      </c>
      <c r="BX32" s="109">
        <v>0</v>
      </c>
      <c r="BY32" s="109">
        <v>0</v>
      </c>
      <c r="BZ32" s="109">
        <v>0</v>
      </c>
      <c r="CA32" s="109" t="s">
        <v>858</v>
      </c>
    </row>
    <row r="33" spans="1:79" ht="15.75" collapsed="1">
      <c r="A33" s="194" t="s">
        <v>864</v>
      </c>
      <c r="B33" s="229" t="s">
        <v>897</v>
      </c>
      <c r="C33" s="229" t="s">
        <v>898</v>
      </c>
      <c r="D33" s="105" t="str">
        <f>'Ф12'!D31</f>
        <v>нд</v>
      </c>
      <c r="E33" s="109">
        <v>0</v>
      </c>
      <c r="F33" s="204">
        <f>'Ф12'!G31</f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f t="shared" si="0"/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204">
        <f>F33</f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204">
        <f>AV33+BC33+BJ33+BQ33</f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09">
        <v>0</v>
      </c>
      <c r="BQ33" s="204">
        <v>0</v>
      </c>
      <c r="BR33" s="109">
        <v>0</v>
      </c>
      <c r="BS33" s="109">
        <v>0</v>
      </c>
      <c r="BT33" s="109">
        <v>0</v>
      </c>
      <c r="BU33" s="109">
        <v>0</v>
      </c>
      <c r="BV33" s="109">
        <v>0</v>
      </c>
      <c r="BW33" s="109">
        <v>0</v>
      </c>
      <c r="BX33" s="109">
        <v>0</v>
      </c>
      <c r="BY33" s="109">
        <v>0</v>
      </c>
      <c r="BZ33" s="109">
        <v>0</v>
      </c>
      <c r="CA33" s="109" t="s">
        <v>858</v>
      </c>
    </row>
    <row r="34" spans="1:79" ht="15.75">
      <c r="A34" s="194" t="s">
        <v>901</v>
      </c>
      <c r="B34" s="229" t="s">
        <v>899</v>
      </c>
      <c r="C34" s="229" t="s">
        <v>900</v>
      </c>
      <c r="D34" s="105" t="str">
        <f>'Ф12'!D32</f>
        <v>нд</v>
      </c>
      <c r="E34" s="109">
        <v>0</v>
      </c>
      <c r="F34" s="204">
        <f>'Ф12'!H32</f>
        <v>0.931</v>
      </c>
      <c r="G34" s="109">
        <v>0</v>
      </c>
      <c r="H34" s="109">
        <v>0</v>
      </c>
      <c r="I34" s="109">
        <v>0</v>
      </c>
      <c r="J34" s="109">
        <v>0</v>
      </c>
      <c r="K34" s="109" t="str">
        <f t="shared" si="0"/>
        <v>1 шт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204">
        <v>0</v>
      </c>
      <c r="AI34" s="109">
        <v>0</v>
      </c>
      <c r="AJ34" s="109">
        <v>0</v>
      </c>
      <c r="AK34" s="109">
        <v>0</v>
      </c>
      <c r="AL34" s="109">
        <v>0</v>
      </c>
      <c r="AM34" s="109" t="s">
        <v>902</v>
      </c>
      <c r="AN34" s="109">
        <v>0</v>
      </c>
      <c r="AO34" s="204">
        <f>AV34+BC34+BJ34+BQ34</f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09">
        <v>0</v>
      </c>
      <c r="BQ34" s="204">
        <v>0</v>
      </c>
      <c r="BR34" s="109">
        <v>0</v>
      </c>
      <c r="BS34" s="109">
        <v>0</v>
      </c>
      <c r="BT34" s="109">
        <v>0</v>
      </c>
      <c r="BU34" s="109">
        <v>0</v>
      </c>
      <c r="BV34" s="109">
        <v>0</v>
      </c>
      <c r="BW34" s="109">
        <v>0</v>
      </c>
      <c r="BX34" s="109">
        <v>0</v>
      </c>
      <c r="BY34" s="109">
        <v>0</v>
      </c>
      <c r="BZ34" s="109">
        <v>0</v>
      </c>
      <c r="CA34" s="109" t="s">
        <v>858</v>
      </c>
    </row>
    <row r="35" spans="1:79" ht="15.75">
      <c r="A35" s="82"/>
      <c r="B35" s="86"/>
      <c r="C35" s="94"/>
      <c r="D35" s="105"/>
      <c r="E35" s="109"/>
      <c r="F35" s="105"/>
      <c r="G35" s="109"/>
      <c r="H35" s="109"/>
      <c r="I35" s="107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94"/>
      <c r="AH35" s="130"/>
      <c r="AI35" s="131"/>
      <c r="AJ35" s="131"/>
      <c r="AK35" s="130"/>
      <c r="AL35" s="131"/>
      <c r="AM35" s="131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</row>
    <row r="36" spans="1:79" ht="15.75" collapsed="1">
      <c r="A36" s="82"/>
      <c r="B36" s="86"/>
      <c r="C36" s="94"/>
      <c r="D36" s="105"/>
      <c r="E36" s="109"/>
      <c r="F36" s="105"/>
      <c r="G36" s="109"/>
      <c r="H36" s="109"/>
      <c r="I36" s="107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94"/>
      <c r="AH36" s="130"/>
      <c r="AI36" s="131"/>
      <c r="AJ36" s="131"/>
      <c r="AK36" s="130"/>
      <c r="AL36" s="131"/>
      <c r="AM36" s="131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</row>
    <row r="37" spans="1:79" ht="15.75">
      <c r="A37" s="82"/>
      <c r="B37" s="86"/>
      <c r="C37" s="94"/>
      <c r="D37" s="105"/>
      <c r="E37" s="109"/>
      <c r="F37" s="105"/>
      <c r="G37" s="109"/>
      <c r="H37" s="109"/>
      <c r="I37" s="107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94"/>
      <c r="AH37" s="130"/>
      <c r="AI37" s="131"/>
      <c r="AJ37" s="131"/>
      <c r="AK37" s="130"/>
      <c r="AL37" s="131"/>
      <c r="AM37" s="131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</row>
    <row r="38" spans="1:79" ht="15.75">
      <c r="A38" s="82"/>
      <c r="B38" s="86"/>
      <c r="C38" s="94"/>
      <c r="D38" s="105"/>
      <c r="E38" s="109"/>
      <c r="F38" s="105"/>
      <c r="G38" s="109"/>
      <c r="H38" s="109"/>
      <c r="I38" s="107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94"/>
      <c r="AH38" s="130"/>
      <c r="AI38" s="131"/>
      <c r="AJ38" s="131"/>
      <c r="AK38" s="130"/>
      <c r="AL38" s="131"/>
      <c r="AM38" s="131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</row>
    <row r="39" spans="1:79" ht="15.75">
      <c r="A39" s="82"/>
      <c r="B39" s="86"/>
      <c r="C39" s="94"/>
      <c r="D39" s="105"/>
      <c r="E39" s="109"/>
      <c r="F39" s="105"/>
      <c r="G39" s="109"/>
      <c r="H39" s="109"/>
      <c r="I39" s="107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94"/>
      <c r="AH39" s="130"/>
      <c r="AI39" s="131"/>
      <c r="AJ39" s="131"/>
      <c r="AK39" s="130"/>
      <c r="AL39" s="131"/>
      <c r="AM39" s="131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</row>
    <row r="40" spans="1:79" ht="15.75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s="117" customFormat="1" ht="15.75" collapsed="1">
      <c r="A45" s="83"/>
      <c r="B45" s="87"/>
      <c r="C45" s="100"/>
      <c r="D45" s="116"/>
      <c r="E45" s="140"/>
      <c r="F45" s="116"/>
      <c r="G45" s="140"/>
      <c r="H45" s="140"/>
      <c r="I45" s="141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2"/>
      <c r="AI45" s="143"/>
      <c r="AJ45" s="143"/>
      <c r="AK45" s="142"/>
      <c r="AL45" s="143"/>
      <c r="AM45" s="143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</row>
    <row r="46" spans="1:79" s="114" customFormat="1" ht="15.75">
      <c r="A46" s="84"/>
      <c r="B46" s="88"/>
      <c r="C46" s="102"/>
      <c r="D46" s="113"/>
      <c r="E46" s="136"/>
      <c r="F46" s="113"/>
      <c r="G46" s="136"/>
      <c r="H46" s="136"/>
      <c r="I46" s="137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8"/>
      <c r="AI46" s="139"/>
      <c r="AJ46" s="139"/>
      <c r="AK46" s="138"/>
      <c r="AL46" s="139"/>
      <c r="AM46" s="139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</row>
    <row r="47" spans="1:79" s="111" customFormat="1" ht="15.75">
      <c r="A47" s="85"/>
      <c r="B47" s="89"/>
      <c r="C47" s="95"/>
      <c r="D47" s="110"/>
      <c r="E47" s="132"/>
      <c r="F47" s="110"/>
      <c r="G47" s="132"/>
      <c r="H47" s="132"/>
      <c r="I47" s="133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4"/>
      <c r="AI47" s="135"/>
      <c r="AJ47" s="135"/>
      <c r="AK47" s="134"/>
      <c r="AL47" s="135"/>
      <c r="AM47" s="135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</row>
    <row r="48" spans="1:79" s="111" customFormat="1" ht="15.75">
      <c r="A48" s="85"/>
      <c r="B48" s="89"/>
      <c r="C48" s="95"/>
      <c r="D48" s="110"/>
      <c r="E48" s="132"/>
      <c r="F48" s="110"/>
      <c r="G48" s="132"/>
      <c r="H48" s="132"/>
      <c r="I48" s="133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4"/>
      <c r="AI48" s="135"/>
      <c r="AJ48" s="135"/>
      <c r="AK48" s="134"/>
      <c r="AL48" s="135"/>
      <c r="AM48" s="135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</row>
  </sheetData>
  <sheetProtection/>
  <mergeCells count="40">
    <mergeCell ref="Q11:AM11"/>
    <mergeCell ref="BY2:CA2"/>
    <mergeCell ref="A3:AM3"/>
    <mergeCell ref="O4:P4"/>
    <mergeCell ref="Q4:R4"/>
    <mergeCell ref="N6:Z6"/>
    <mergeCell ref="N7:Z7"/>
    <mergeCell ref="Q12:AB12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Y17:BZ17"/>
    <mergeCell ref="AO17:AT17"/>
    <mergeCell ref="AV17:BA17"/>
    <mergeCell ref="BC17:BH17"/>
    <mergeCell ref="BJ17:BO17"/>
    <mergeCell ref="BQ17:BV17"/>
    <mergeCell ref="BW17:BX1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89" zoomScaleNormal="98" zoomScaleSheetLayoutView="89" zoomScalePageLayoutView="0" workbookViewId="0" topLeftCell="A7">
      <selection activeCell="I22" sqref="I22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46" t="s">
        <v>3</v>
      </c>
      <c r="AE2" s="246"/>
      <c r="AF2" s="246"/>
      <c r="AG2" s="246"/>
      <c r="AH2" s="246"/>
    </row>
    <row r="3" spans="1:34" s="41" customFormat="1" ht="25.5" customHeight="1">
      <c r="A3" s="298" t="s">
        <v>794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</row>
    <row r="4" spans="10:17" s="41" customFormat="1" ht="14.25">
      <c r="J4" s="42" t="s">
        <v>693</v>
      </c>
      <c r="K4" s="299" t="str">
        <f>'Ф13'!O4</f>
        <v>3</v>
      </c>
      <c r="L4" s="249"/>
      <c r="M4" s="247" t="s">
        <v>725</v>
      </c>
      <c r="N4" s="247"/>
      <c r="O4" s="299" t="str">
        <f>'Ф13'!S4</f>
        <v>2021</v>
      </c>
      <c r="P4" s="249"/>
      <c r="Q4" s="41" t="s">
        <v>695</v>
      </c>
    </row>
    <row r="5" ht="11.25" customHeight="1"/>
    <row r="6" spans="10:24" s="41" customFormat="1" ht="14.25">
      <c r="J6" s="68" t="s">
        <v>696</v>
      </c>
      <c r="K6" s="249" t="str">
        <f>'Ф13'!N6</f>
        <v>Общество с ограниченной ответственностью "ИнвестГрадСтрой"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</row>
    <row r="7" spans="11:28" s="2" customFormat="1" ht="10.5" customHeight="1">
      <c r="K7" s="243" t="s">
        <v>4</v>
      </c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AA7" s="44"/>
      <c r="AB7" s="44"/>
    </row>
    <row r="8" ht="11.25" customHeight="1"/>
    <row r="9" spans="14:17" s="41" customFormat="1" ht="14.25">
      <c r="N9" s="42" t="s">
        <v>697</v>
      </c>
      <c r="O9" s="299" t="str">
        <f>'Ф13'!S9</f>
        <v>2021</v>
      </c>
      <c r="P9" s="249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45" t="str">
        <f>'Ф13'!Q11</f>
        <v>Приказ Департамента тарифного регулирования Томской области от 31.10.2019 № 6-348</v>
      </c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</row>
    <row r="12" spans="13:26" s="2" customFormat="1" ht="11.25">
      <c r="M12" s="243" t="s">
        <v>6</v>
      </c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33" t="s">
        <v>699</v>
      </c>
      <c r="B14" s="233" t="s">
        <v>700</v>
      </c>
      <c r="C14" s="233" t="s">
        <v>701</v>
      </c>
      <c r="D14" s="233" t="s">
        <v>795</v>
      </c>
      <c r="E14" s="300" t="s">
        <v>914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2"/>
    </row>
    <row r="15" spans="1:34" s="3" customFormat="1" ht="15" customHeight="1">
      <c r="A15" s="234"/>
      <c r="B15" s="234"/>
      <c r="C15" s="234"/>
      <c r="D15" s="234"/>
      <c r="E15" s="236" t="s">
        <v>0</v>
      </c>
      <c r="F15" s="244"/>
      <c r="G15" s="244"/>
      <c r="H15" s="244"/>
      <c r="I15" s="237"/>
      <c r="J15" s="236" t="s">
        <v>1</v>
      </c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37"/>
    </row>
    <row r="16" spans="1:34" s="3" customFormat="1" ht="15" customHeight="1">
      <c r="A16" s="234"/>
      <c r="B16" s="234"/>
      <c r="C16" s="234"/>
      <c r="D16" s="234"/>
      <c r="E16" s="236" t="s">
        <v>706</v>
      </c>
      <c r="F16" s="244"/>
      <c r="G16" s="244"/>
      <c r="H16" s="244"/>
      <c r="I16" s="237"/>
      <c r="J16" s="236" t="s">
        <v>706</v>
      </c>
      <c r="K16" s="244"/>
      <c r="L16" s="244"/>
      <c r="M16" s="244"/>
      <c r="N16" s="237"/>
      <c r="O16" s="236" t="s">
        <v>707</v>
      </c>
      <c r="P16" s="244"/>
      <c r="Q16" s="244"/>
      <c r="R16" s="244"/>
      <c r="S16" s="237"/>
      <c r="T16" s="236" t="s">
        <v>708</v>
      </c>
      <c r="U16" s="244"/>
      <c r="V16" s="244"/>
      <c r="W16" s="244"/>
      <c r="X16" s="237"/>
      <c r="Y16" s="236" t="s">
        <v>709</v>
      </c>
      <c r="Z16" s="244"/>
      <c r="AA16" s="244"/>
      <c r="AB16" s="244"/>
      <c r="AC16" s="237"/>
      <c r="AD16" s="236" t="s">
        <v>710</v>
      </c>
      <c r="AE16" s="244"/>
      <c r="AF16" s="244"/>
      <c r="AG16" s="244"/>
      <c r="AH16" s="237"/>
    </row>
    <row r="17" spans="1:34" s="3" customFormat="1" ht="79.5" customHeight="1">
      <c r="A17" s="234"/>
      <c r="B17" s="234"/>
      <c r="C17" s="234"/>
      <c r="D17" s="234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f aca="true" t="shared" si="0" ref="J19:AH19">J20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15.75" hidden="1">
      <c r="A20" s="194"/>
      <c r="B20" s="195"/>
      <c r="C20" s="195"/>
      <c r="D20" s="98" t="s">
        <v>858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AH20">J27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t="shared" si="1"/>
        <v>0</v>
      </c>
      <c r="P20" s="98">
        <f t="shared" si="1"/>
        <v>0</v>
      </c>
      <c r="Q20" s="98">
        <f t="shared" si="1"/>
        <v>0</v>
      </c>
      <c r="R20" s="98">
        <f t="shared" si="1"/>
        <v>0</v>
      </c>
      <c r="S20" s="98">
        <f t="shared" si="1"/>
        <v>0</v>
      </c>
      <c r="T20" s="98">
        <f t="shared" si="1"/>
        <v>0</v>
      </c>
      <c r="U20" s="98">
        <f t="shared" si="1"/>
        <v>0</v>
      </c>
      <c r="V20" s="98">
        <f t="shared" si="1"/>
        <v>0</v>
      </c>
      <c r="W20" s="98">
        <f t="shared" si="1"/>
        <v>0</v>
      </c>
      <c r="X20" s="98">
        <f t="shared" si="1"/>
        <v>0</v>
      </c>
      <c r="Y20" s="98">
        <f t="shared" si="1"/>
        <v>0</v>
      </c>
      <c r="Z20" s="98">
        <f t="shared" si="1"/>
        <v>0</v>
      </c>
      <c r="AA20" s="98">
        <f t="shared" si="1"/>
        <v>0</v>
      </c>
      <c r="AB20" s="98">
        <f t="shared" si="1"/>
        <v>0</v>
      </c>
      <c r="AC20" s="98">
        <f t="shared" si="1"/>
        <v>0</v>
      </c>
      <c r="AD20" s="98">
        <f t="shared" si="1"/>
        <v>0</v>
      </c>
      <c r="AE20" s="98">
        <f t="shared" si="1"/>
        <v>0</v>
      </c>
      <c r="AF20" s="98">
        <f t="shared" si="1"/>
        <v>0</v>
      </c>
      <c r="AG20" s="98">
        <f t="shared" si="1"/>
        <v>0</v>
      </c>
      <c r="AH20" s="98">
        <f t="shared" si="1"/>
        <v>0</v>
      </c>
    </row>
    <row r="21" spans="1:34" ht="15.75">
      <c r="A21" s="224" t="s">
        <v>892</v>
      </c>
      <c r="B21" s="225" t="s">
        <v>893</v>
      </c>
      <c r="C21" s="195" t="s">
        <v>858</v>
      </c>
      <c r="D21" s="98" t="s">
        <v>858</v>
      </c>
      <c r="E21" s="98">
        <v>0</v>
      </c>
      <c r="F21" s="98">
        <v>0</v>
      </c>
      <c r="G21" s="98">
        <v>0</v>
      </c>
      <c r="H21" s="98">
        <v>0</v>
      </c>
      <c r="I21" s="108">
        <f>I22</f>
        <v>134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</row>
    <row r="22" spans="1:34" s="2" customFormat="1" ht="25.5">
      <c r="A22" s="224" t="s">
        <v>489</v>
      </c>
      <c r="B22" s="226" t="s">
        <v>894</v>
      </c>
      <c r="C22" s="195" t="s">
        <v>858</v>
      </c>
      <c r="D22" s="94" t="s">
        <v>858</v>
      </c>
      <c r="E22" s="94">
        <v>0</v>
      </c>
      <c r="F22" s="94">
        <v>0</v>
      </c>
      <c r="G22" s="94">
        <v>0</v>
      </c>
      <c r="H22" s="94">
        <v>0</v>
      </c>
      <c r="I22" s="109">
        <f>I23</f>
        <v>134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</row>
    <row r="23" spans="1:34" s="2" customFormat="1" ht="47.25">
      <c r="A23" s="227" t="s">
        <v>491</v>
      </c>
      <c r="B23" s="228" t="s">
        <v>895</v>
      </c>
      <c r="C23" s="228" t="s">
        <v>896</v>
      </c>
      <c r="D23" s="94" t="s">
        <v>858</v>
      </c>
      <c r="E23" s="94">
        <v>0</v>
      </c>
      <c r="F23" s="94">
        <v>0</v>
      </c>
      <c r="G23" s="94">
        <v>0</v>
      </c>
      <c r="H23" s="94">
        <v>0</v>
      </c>
      <c r="I23" s="109">
        <f>'Ф13'!K24</f>
        <v>134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</row>
    <row r="24" spans="1:34" ht="15.75" hidden="1">
      <c r="A24" s="194"/>
      <c r="B24" s="197"/>
      <c r="C24" s="195"/>
      <c r="D24" s="94" t="s">
        <v>858</v>
      </c>
      <c r="E24" s="94">
        <v>0</v>
      </c>
      <c r="F24" s="94">
        <v>0</v>
      </c>
      <c r="G24" s="94">
        <v>0</v>
      </c>
      <c r="H24" s="94">
        <v>0</v>
      </c>
      <c r="I24" s="109">
        <f>'Ф13'!K25</f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</row>
    <row r="25" spans="1:34" ht="15.75" hidden="1">
      <c r="A25" s="194"/>
      <c r="B25" s="197"/>
      <c r="C25" s="195"/>
      <c r="D25" s="94" t="s">
        <v>858</v>
      </c>
      <c r="E25" s="94">
        <v>0</v>
      </c>
      <c r="F25" s="94">
        <v>0</v>
      </c>
      <c r="G25" s="94">
        <v>0</v>
      </c>
      <c r="H25" s="94">
        <v>0</v>
      </c>
      <c r="I25" s="109">
        <f>'Ф13'!K26</f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</row>
    <row r="26" spans="1:34" ht="15.75" hidden="1">
      <c r="A26" s="194"/>
      <c r="B26" s="195"/>
      <c r="C26" s="195"/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</row>
    <row r="27" spans="1:34" ht="15.75" hidden="1">
      <c r="A27" s="194"/>
      <c r="B27" s="195"/>
      <c r="C27" s="195"/>
      <c r="D27" s="98" t="s">
        <v>858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</row>
    <row r="28" spans="1:34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 t="s">
        <v>858</v>
      </c>
      <c r="F29" s="94" t="s">
        <v>858</v>
      </c>
      <c r="G29" s="94" t="s">
        <v>858</v>
      </c>
      <c r="H29" s="94" t="s">
        <v>858</v>
      </c>
      <c r="I29" s="94" t="s">
        <v>858</v>
      </c>
      <c r="J29" s="94" t="s">
        <v>858</v>
      </c>
      <c r="K29" s="94" t="s">
        <v>858</v>
      </c>
      <c r="L29" s="94" t="s">
        <v>858</v>
      </c>
      <c r="M29" s="94" t="s">
        <v>858</v>
      </c>
      <c r="N29" s="94" t="s">
        <v>858</v>
      </c>
      <c r="O29" s="94" t="s">
        <v>858</v>
      </c>
      <c r="P29" s="94" t="s">
        <v>858</v>
      </c>
      <c r="Q29" s="94" t="s">
        <v>858</v>
      </c>
      <c r="R29" s="94" t="s">
        <v>858</v>
      </c>
      <c r="S29" s="94" t="s">
        <v>858</v>
      </c>
      <c r="T29" s="94" t="s">
        <v>858</v>
      </c>
      <c r="U29" s="94" t="s">
        <v>858</v>
      </c>
      <c r="V29" s="94" t="s">
        <v>858</v>
      </c>
      <c r="W29" s="94" t="s">
        <v>858</v>
      </c>
      <c r="X29" s="94" t="s">
        <v>858</v>
      </c>
      <c r="Y29" s="94" t="s">
        <v>858</v>
      </c>
      <c r="Z29" s="94" t="s">
        <v>858</v>
      </c>
      <c r="AA29" s="94" t="s">
        <v>858</v>
      </c>
      <c r="AB29" s="94" t="s">
        <v>858</v>
      </c>
      <c r="AC29" s="94" t="s">
        <v>858</v>
      </c>
      <c r="AD29" s="94" t="s">
        <v>858</v>
      </c>
      <c r="AE29" s="94" t="s">
        <v>858</v>
      </c>
      <c r="AF29" s="94" t="s">
        <v>858</v>
      </c>
      <c r="AG29" s="94" t="s">
        <v>858</v>
      </c>
      <c r="AH29" s="94" t="s">
        <v>858</v>
      </c>
    </row>
    <row r="30" spans="1:34" ht="15.75" hidden="1">
      <c r="A30" s="194"/>
      <c r="B30" s="198"/>
      <c r="C30" s="194"/>
      <c r="D30" s="94" t="s">
        <v>858</v>
      </c>
      <c r="E30" s="94" t="s">
        <v>858</v>
      </c>
      <c r="F30" s="94" t="s">
        <v>858</v>
      </c>
      <c r="G30" s="94" t="s">
        <v>858</v>
      </c>
      <c r="H30" s="94" t="s">
        <v>858</v>
      </c>
      <c r="I30" s="94" t="s">
        <v>858</v>
      </c>
      <c r="J30" s="94" t="s">
        <v>858</v>
      </c>
      <c r="K30" s="94" t="s">
        <v>858</v>
      </c>
      <c r="L30" s="94" t="s">
        <v>858</v>
      </c>
      <c r="M30" s="94" t="s">
        <v>858</v>
      </c>
      <c r="N30" s="94" t="s">
        <v>858</v>
      </c>
      <c r="O30" s="94" t="s">
        <v>858</v>
      </c>
      <c r="P30" s="94" t="s">
        <v>858</v>
      </c>
      <c r="Q30" s="94" t="s">
        <v>858</v>
      </c>
      <c r="R30" s="94" t="s">
        <v>858</v>
      </c>
      <c r="S30" s="94" t="s">
        <v>858</v>
      </c>
      <c r="T30" s="94" t="s">
        <v>858</v>
      </c>
      <c r="U30" s="94" t="s">
        <v>858</v>
      </c>
      <c r="V30" s="94" t="s">
        <v>858</v>
      </c>
      <c r="W30" s="94" t="s">
        <v>858</v>
      </c>
      <c r="X30" s="94" t="s">
        <v>858</v>
      </c>
      <c r="Y30" s="94" t="s">
        <v>858</v>
      </c>
      <c r="Z30" s="94" t="s">
        <v>858</v>
      </c>
      <c r="AA30" s="94" t="s">
        <v>858</v>
      </c>
      <c r="AB30" s="94" t="s">
        <v>858</v>
      </c>
      <c r="AC30" s="94" t="s">
        <v>858</v>
      </c>
      <c r="AD30" s="94" t="s">
        <v>858</v>
      </c>
      <c r="AE30" s="94" t="s">
        <v>858</v>
      </c>
      <c r="AF30" s="94" t="s">
        <v>858</v>
      </c>
      <c r="AG30" s="94" t="s">
        <v>858</v>
      </c>
      <c r="AH30" s="94" t="s">
        <v>858</v>
      </c>
    </row>
    <row r="31" spans="1:34" ht="31.5">
      <c r="A31" s="194" t="s">
        <v>36</v>
      </c>
      <c r="B31" s="194" t="s">
        <v>863</v>
      </c>
      <c r="C31" s="195" t="s">
        <v>858</v>
      </c>
      <c r="D31" s="94" t="s">
        <v>858</v>
      </c>
      <c r="E31" s="94" t="s">
        <v>858</v>
      </c>
      <c r="F31" s="94" t="s">
        <v>858</v>
      </c>
      <c r="G31" s="94" t="s">
        <v>858</v>
      </c>
      <c r="H31" s="94" t="s">
        <v>858</v>
      </c>
      <c r="I31" s="94" t="s">
        <v>858</v>
      </c>
      <c r="J31" s="94" t="s">
        <v>858</v>
      </c>
      <c r="K31" s="94" t="s">
        <v>858</v>
      </c>
      <c r="L31" s="94" t="s">
        <v>858</v>
      </c>
      <c r="M31" s="94" t="s">
        <v>858</v>
      </c>
      <c r="N31" s="94" t="s">
        <v>858</v>
      </c>
      <c r="O31" s="94" t="s">
        <v>858</v>
      </c>
      <c r="P31" s="94" t="s">
        <v>858</v>
      </c>
      <c r="Q31" s="94" t="s">
        <v>858</v>
      </c>
      <c r="R31" s="94" t="s">
        <v>858</v>
      </c>
      <c r="S31" s="94" t="s">
        <v>858</v>
      </c>
      <c r="T31" s="94" t="s">
        <v>858</v>
      </c>
      <c r="U31" s="94" t="s">
        <v>858</v>
      </c>
      <c r="V31" s="94" t="s">
        <v>858</v>
      </c>
      <c r="W31" s="94" t="s">
        <v>858</v>
      </c>
      <c r="X31" s="94" t="s">
        <v>858</v>
      </c>
      <c r="Y31" s="94" t="s">
        <v>858</v>
      </c>
      <c r="Z31" s="94" t="s">
        <v>858</v>
      </c>
      <c r="AA31" s="94" t="s">
        <v>858</v>
      </c>
      <c r="AB31" s="94" t="s">
        <v>858</v>
      </c>
      <c r="AC31" s="94" t="s">
        <v>858</v>
      </c>
      <c r="AD31" s="94" t="s">
        <v>858</v>
      </c>
      <c r="AE31" s="94" t="s">
        <v>858</v>
      </c>
      <c r="AF31" s="94" t="s">
        <v>858</v>
      </c>
      <c r="AG31" s="94" t="s">
        <v>858</v>
      </c>
      <c r="AH31" s="94" t="s">
        <v>858</v>
      </c>
    </row>
    <row r="32" spans="1:34" ht="15.75" collapsed="1">
      <c r="A32" s="194" t="s">
        <v>864</v>
      </c>
      <c r="B32" s="229" t="s">
        <v>897</v>
      </c>
      <c r="C32" s="229" t="s">
        <v>898</v>
      </c>
      <c r="D32" s="94" t="s">
        <v>858</v>
      </c>
      <c r="E32" s="94" t="s">
        <v>858</v>
      </c>
      <c r="F32" s="94" t="s">
        <v>858</v>
      </c>
      <c r="G32" s="94" t="s">
        <v>858</v>
      </c>
      <c r="H32" s="94" t="s">
        <v>858</v>
      </c>
      <c r="I32" s="94" t="s">
        <v>858</v>
      </c>
      <c r="J32" s="94" t="s">
        <v>858</v>
      </c>
      <c r="K32" s="94" t="s">
        <v>858</v>
      </c>
      <c r="L32" s="94" t="s">
        <v>858</v>
      </c>
      <c r="M32" s="94" t="s">
        <v>858</v>
      </c>
      <c r="N32" s="94" t="s">
        <v>858</v>
      </c>
      <c r="O32" s="94" t="s">
        <v>858</v>
      </c>
      <c r="P32" s="94" t="s">
        <v>858</v>
      </c>
      <c r="Q32" s="94" t="s">
        <v>858</v>
      </c>
      <c r="R32" s="94" t="s">
        <v>858</v>
      </c>
      <c r="S32" s="94" t="s">
        <v>858</v>
      </c>
      <c r="T32" s="94" t="s">
        <v>858</v>
      </c>
      <c r="U32" s="94" t="s">
        <v>858</v>
      </c>
      <c r="V32" s="94" t="s">
        <v>858</v>
      </c>
      <c r="W32" s="94" t="s">
        <v>858</v>
      </c>
      <c r="X32" s="94" t="s">
        <v>858</v>
      </c>
      <c r="Y32" s="94" t="s">
        <v>858</v>
      </c>
      <c r="Z32" s="94" t="s">
        <v>858</v>
      </c>
      <c r="AA32" s="94" t="s">
        <v>858</v>
      </c>
      <c r="AB32" s="94" t="s">
        <v>858</v>
      </c>
      <c r="AC32" s="94" t="s">
        <v>858</v>
      </c>
      <c r="AD32" s="94" t="s">
        <v>858</v>
      </c>
      <c r="AE32" s="94" t="s">
        <v>858</v>
      </c>
      <c r="AF32" s="94" t="s">
        <v>858</v>
      </c>
      <c r="AG32" s="94" t="s">
        <v>858</v>
      </c>
      <c r="AH32" s="94" t="s">
        <v>858</v>
      </c>
    </row>
    <row r="33" spans="1:34" ht="15.75">
      <c r="A33" s="194" t="s">
        <v>901</v>
      </c>
      <c r="B33" s="229" t="s">
        <v>899</v>
      </c>
      <c r="C33" s="229" t="s">
        <v>900</v>
      </c>
      <c r="D33" s="94" t="s">
        <v>858</v>
      </c>
      <c r="E33" s="94" t="s">
        <v>858</v>
      </c>
      <c r="F33" s="94" t="s">
        <v>858</v>
      </c>
      <c r="G33" s="94" t="s">
        <v>858</v>
      </c>
      <c r="H33" s="94" t="s">
        <v>858</v>
      </c>
      <c r="I33" s="94" t="s">
        <v>858</v>
      </c>
      <c r="J33" s="94" t="s">
        <v>858</v>
      </c>
      <c r="K33" s="94" t="s">
        <v>858</v>
      </c>
      <c r="L33" s="94" t="s">
        <v>858</v>
      </c>
      <c r="M33" s="94" t="s">
        <v>858</v>
      </c>
      <c r="N33" s="94" t="s">
        <v>858</v>
      </c>
      <c r="O33" s="94" t="s">
        <v>858</v>
      </c>
      <c r="P33" s="94" t="s">
        <v>858</v>
      </c>
      <c r="Q33" s="94" t="s">
        <v>858</v>
      </c>
      <c r="R33" s="94" t="s">
        <v>858</v>
      </c>
      <c r="S33" s="94" t="s">
        <v>858</v>
      </c>
      <c r="T33" s="94" t="s">
        <v>858</v>
      </c>
      <c r="U33" s="94" t="s">
        <v>858</v>
      </c>
      <c r="V33" s="94" t="s">
        <v>858</v>
      </c>
      <c r="W33" s="94" t="s">
        <v>858</v>
      </c>
      <c r="X33" s="94" t="s">
        <v>858</v>
      </c>
      <c r="Y33" s="94" t="s">
        <v>858</v>
      </c>
      <c r="Z33" s="94" t="s">
        <v>858</v>
      </c>
      <c r="AA33" s="94" t="s">
        <v>858</v>
      </c>
      <c r="AB33" s="94" t="s">
        <v>858</v>
      </c>
      <c r="AC33" s="94" t="s">
        <v>858</v>
      </c>
      <c r="AD33" s="94" t="s">
        <v>858</v>
      </c>
      <c r="AE33" s="94" t="s">
        <v>858</v>
      </c>
      <c r="AF33" s="94" t="s">
        <v>858</v>
      </c>
      <c r="AG33" s="94" t="s">
        <v>858</v>
      </c>
      <c r="AH33" s="94" t="s">
        <v>858</v>
      </c>
    </row>
    <row r="34" spans="1:34" ht="15.75" hidden="1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15.75" hidden="1" collapsed="1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15.75" hidden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ht="15.75" hidden="1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 collapsed="1">
      <c r="A44" s="83"/>
      <c r="B44" s="8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 ht="15.75" hidden="1">
      <c r="A45" s="84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34" ht="15.75" hidden="1">
      <c r="A46" s="85"/>
      <c r="B46" s="89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ht="15.75" hidden="1">
      <c r="A47" s="85"/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9" ht="15.75">
      <c r="A49" s="24" t="s">
        <v>798</v>
      </c>
    </row>
    <row r="50" ht="15.75">
      <c r="A50" s="2" t="s">
        <v>799</v>
      </c>
    </row>
  </sheetData>
  <sheetProtection/>
  <mergeCells count="23">
    <mergeCell ref="J16:N16"/>
    <mergeCell ref="M11:AG11"/>
    <mergeCell ref="O16:S16"/>
    <mergeCell ref="T16:X16"/>
    <mergeCell ref="Y16:AC16"/>
    <mergeCell ref="AD16:AH16"/>
    <mergeCell ref="M12:Z12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AD2:AH2"/>
    <mergeCell ref="A3:AH3"/>
    <mergeCell ref="K4:L4"/>
    <mergeCell ref="M4:N4"/>
    <mergeCell ref="O4:P4"/>
    <mergeCell ref="K6:X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view="pageBreakPreview" zoomScale="60" zoomScalePageLayoutView="0" workbookViewId="0" topLeftCell="E1">
      <selection activeCell="AM33" sqref="AM33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67" t="s">
        <v>3</v>
      </c>
      <c r="CB2" s="267"/>
      <c r="CC2" s="267"/>
      <c r="CD2" s="267"/>
    </row>
    <row r="3" spans="1:37" s="3" customFormat="1" ht="12">
      <c r="A3" s="268" t="s">
        <v>801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</row>
    <row r="4" spans="11:18" s="3" customFormat="1" ht="12.75">
      <c r="K4" s="4" t="s">
        <v>693</v>
      </c>
      <c r="L4" s="248" t="str">
        <f>'Ф14'!K4</f>
        <v>3</v>
      </c>
      <c r="M4" s="297"/>
      <c r="N4" s="268" t="s">
        <v>725</v>
      </c>
      <c r="O4" s="268"/>
      <c r="P4" s="248" t="str">
        <f>'Ф14'!O4</f>
        <v>2021</v>
      </c>
      <c r="Q4" s="297"/>
      <c r="R4" s="3" t="s">
        <v>695</v>
      </c>
    </row>
    <row r="5" ht="11.25" customHeight="1"/>
    <row r="6" spans="11:26" s="3" customFormat="1" ht="12.75" customHeight="1">
      <c r="K6" s="4" t="s">
        <v>696</v>
      </c>
      <c r="L6" s="297" t="str">
        <f>'Ф14'!K6</f>
        <v>Общество с ограниченной ответственностью "ИнвестГрадСтрой"</v>
      </c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2:37" s="2" customFormat="1" ht="10.5" customHeight="1">
      <c r="L7" s="243" t="s">
        <v>4</v>
      </c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48" t="str">
        <f>'Ф14'!O9</f>
        <v>2021</v>
      </c>
      <c r="Q9" s="297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43" t="s">
        <v>6</v>
      </c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50" t="s">
        <v>699</v>
      </c>
      <c r="B14" s="250" t="s">
        <v>700</v>
      </c>
      <c r="C14" s="250" t="s">
        <v>701</v>
      </c>
      <c r="D14" s="250" t="s">
        <v>802</v>
      </c>
      <c r="E14" s="308" t="s">
        <v>803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3" t="s">
        <v>915</v>
      </c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4"/>
      <c r="BW14" s="261" t="s">
        <v>804</v>
      </c>
      <c r="BX14" s="262"/>
      <c r="BY14" s="262"/>
      <c r="BZ14" s="262"/>
      <c r="CA14" s="262"/>
      <c r="CB14" s="262"/>
      <c r="CC14" s="263"/>
      <c r="CD14" s="250" t="s">
        <v>705</v>
      </c>
    </row>
    <row r="15" spans="1:82" s="2" customFormat="1" ht="15" customHeight="1">
      <c r="A15" s="251"/>
      <c r="B15" s="251"/>
      <c r="C15" s="251"/>
      <c r="D15" s="251"/>
      <c r="E15" s="271" t="s">
        <v>0</v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2"/>
      <c r="AN15" s="271" t="s">
        <v>1</v>
      </c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2"/>
      <c r="BW15" s="305"/>
      <c r="BX15" s="306"/>
      <c r="BY15" s="306"/>
      <c r="BZ15" s="306"/>
      <c r="CA15" s="306"/>
      <c r="CB15" s="306"/>
      <c r="CC15" s="307"/>
      <c r="CD15" s="251"/>
    </row>
    <row r="16" spans="1:82" s="2" customFormat="1" ht="15" customHeight="1">
      <c r="A16" s="251"/>
      <c r="B16" s="251"/>
      <c r="C16" s="251"/>
      <c r="D16" s="251"/>
      <c r="E16" s="271" t="s">
        <v>706</v>
      </c>
      <c r="F16" s="273"/>
      <c r="G16" s="273"/>
      <c r="H16" s="273"/>
      <c r="I16" s="273"/>
      <c r="J16" s="273"/>
      <c r="K16" s="272"/>
      <c r="L16" s="271" t="s">
        <v>707</v>
      </c>
      <c r="M16" s="273"/>
      <c r="N16" s="273"/>
      <c r="O16" s="273"/>
      <c r="P16" s="273"/>
      <c r="Q16" s="273"/>
      <c r="R16" s="272"/>
      <c r="S16" s="271" t="s">
        <v>708</v>
      </c>
      <c r="T16" s="273"/>
      <c r="U16" s="273"/>
      <c r="V16" s="273"/>
      <c r="W16" s="273"/>
      <c r="X16" s="273"/>
      <c r="Y16" s="272"/>
      <c r="Z16" s="271" t="s">
        <v>709</v>
      </c>
      <c r="AA16" s="273"/>
      <c r="AB16" s="273"/>
      <c r="AC16" s="273"/>
      <c r="AD16" s="273"/>
      <c r="AE16" s="273"/>
      <c r="AF16" s="272"/>
      <c r="AG16" s="271" t="s">
        <v>710</v>
      </c>
      <c r="AH16" s="273"/>
      <c r="AI16" s="273"/>
      <c r="AJ16" s="273"/>
      <c r="AK16" s="273"/>
      <c r="AL16" s="273"/>
      <c r="AM16" s="272"/>
      <c r="AN16" s="271" t="s">
        <v>706</v>
      </c>
      <c r="AO16" s="273"/>
      <c r="AP16" s="273"/>
      <c r="AQ16" s="273"/>
      <c r="AR16" s="273"/>
      <c r="AS16" s="273"/>
      <c r="AT16" s="272"/>
      <c r="AU16" s="271" t="s">
        <v>707</v>
      </c>
      <c r="AV16" s="273"/>
      <c r="AW16" s="273"/>
      <c r="AX16" s="273"/>
      <c r="AY16" s="273"/>
      <c r="AZ16" s="273"/>
      <c r="BA16" s="272"/>
      <c r="BB16" s="271" t="s">
        <v>708</v>
      </c>
      <c r="BC16" s="273"/>
      <c r="BD16" s="273"/>
      <c r="BE16" s="273"/>
      <c r="BF16" s="273"/>
      <c r="BG16" s="273"/>
      <c r="BH16" s="272"/>
      <c r="BI16" s="271" t="s">
        <v>709</v>
      </c>
      <c r="BJ16" s="273"/>
      <c r="BK16" s="273"/>
      <c r="BL16" s="273"/>
      <c r="BM16" s="273"/>
      <c r="BN16" s="273"/>
      <c r="BO16" s="272"/>
      <c r="BP16" s="271" t="s">
        <v>710</v>
      </c>
      <c r="BQ16" s="273"/>
      <c r="BR16" s="273"/>
      <c r="BS16" s="273"/>
      <c r="BT16" s="273"/>
      <c r="BU16" s="273"/>
      <c r="BV16" s="272"/>
      <c r="BW16" s="264"/>
      <c r="BX16" s="265"/>
      <c r="BY16" s="265"/>
      <c r="BZ16" s="265"/>
      <c r="CA16" s="265"/>
      <c r="CB16" s="265"/>
      <c r="CC16" s="266"/>
      <c r="CD16" s="251"/>
    </row>
    <row r="17" spans="1:82" s="2" customFormat="1" ht="87.75" customHeight="1">
      <c r="A17" s="251"/>
      <c r="B17" s="251"/>
      <c r="C17" s="251"/>
      <c r="D17" s="251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51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K31</f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>AM32</f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5.75" hidden="1">
      <c r="A20" s="194"/>
      <c r="B20" s="195"/>
      <c r="C20" s="195"/>
      <c r="D20" s="98" t="s">
        <v>858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 t="s">
        <v>858</v>
      </c>
    </row>
    <row r="21" spans="1:82" ht="15.75">
      <c r="A21" s="224" t="s">
        <v>892</v>
      </c>
      <c r="B21" s="225" t="s">
        <v>893</v>
      </c>
      <c r="C21" s="195" t="s">
        <v>858</v>
      </c>
      <c r="D21" s="98" t="s">
        <v>858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 t="s">
        <v>858</v>
      </c>
    </row>
    <row r="22" spans="1:82" s="2" customFormat="1" ht="25.5">
      <c r="A22" s="224" t="s">
        <v>489</v>
      </c>
      <c r="B22" s="226" t="s">
        <v>894</v>
      </c>
      <c r="C22" s="195" t="s">
        <v>858</v>
      </c>
      <c r="D22" s="94" t="s">
        <v>858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 t="s">
        <v>858</v>
      </c>
    </row>
    <row r="23" spans="1:82" s="2" customFormat="1" ht="47.25">
      <c r="A23" s="227" t="s">
        <v>491</v>
      </c>
      <c r="B23" s="228" t="s">
        <v>895</v>
      </c>
      <c r="C23" s="228" t="s">
        <v>896</v>
      </c>
      <c r="D23" s="94" t="s">
        <v>858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109">
        <f>'Ф14'!I23</f>
        <v>134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f>K23</f>
        <v>134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f>AT23</f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220" t="s">
        <v>858</v>
      </c>
    </row>
    <row r="24" spans="1:82" ht="15.75" hidden="1">
      <c r="A24" s="194"/>
      <c r="B24" s="197"/>
      <c r="C24" s="195"/>
      <c r="D24" s="94" t="s">
        <v>858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109">
        <f>'Ф14'!I24</f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f>K24</f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4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0</v>
      </c>
      <c r="BJ24" s="94">
        <v>0</v>
      </c>
      <c r="BK24" s="94">
        <v>0</v>
      </c>
      <c r="BL24" s="94">
        <v>0</v>
      </c>
      <c r="BM24" s="94">
        <v>0</v>
      </c>
      <c r="BN24" s="94">
        <v>0</v>
      </c>
      <c r="BO24" s="94">
        <v>0</v>
      </c>
      <c r="BP24" s="94">
        <v>0</v>
      </c>
      <c r="BQ24" s="94">
        <v>0</v>
      </c>
      <c r="BR24" s="94">
        <v>0</v>
      </c>
      <c r="BS24" s="94">
        <v>0</v>
      </c>
      <c r="BT24" s="94">
        <v>0</v>
      </c>
      <c r="BU24" s="94">
        <v>0</v>
      </c>
      <c r="BV24" s="94">
        <f>AT24</f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220" t="s">
        <v>858</v>
      </c>
    </row>
    <row r="25" spans="1:82" ht="15.75" hidden="1">
      <c r="A25" s="194"/>
      <c r="B25" s="197"/>
      <c r="C25" s="195"/>
      <c r="D25" s="94" t="s">
        <v>858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9">
        <f>'Ф14'!I25</f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f>K25</f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f>AT25</f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220" t="s">
        <v>858</v>
      </c>
    </row>
    <row r="26" spans="1:82" ht="15.75" hidden="1">
      <c r="A26" s="194"/>
      <c r="B26" s="195"/>
      <c r="C26" s="195"/>
      <c r="D26" s="94" t="s">
        <v>858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220" t="s">
        <v>858</v>
      </c>
    </row>
    <row r="27" spans="1:82" ht="15.75" hidden="1">
      <c r="A27" s="194"/>
      <c r="B27" s="195"/>
      <c r="C27" s="195"/>
      <c r="D27" s="98" t="s">
        <v>858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0</v>
      </c>
      <c r="CA27" s="98">
        <v>0</v>
      </c>
      <c r="CB27" s="98">
        <v>0</v>
      </c>
      <c r="CC27" s="98">
        <v>0</v>
      </c>
      <c r="CD27" s="219" t="s">
        <v>858</v>
      </c>
    </row>
    <row r="28" spans="1:82" ht="15.75" hidden="1">
      <c r="A28" s="194"/>
      <c r="B28" s="197"/>
      <c r="C28" s="195"/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f>K28</f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f>AT28</f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220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220" t="s">
        <v>858</v>
      </c>
    </row>
    <row r="30" spans="1:82" ht="15.75" hidden="1">
      <c r="A30" s="194"/>
      <c r="B30" s="198"/>
      <c r="C30" s="194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9">
        <f>'Ф13'!K30</f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109">
        <f>K30</f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f>AT30</f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220" t="s">
        <v>858</v>
      </c>
    </row>
    <row r="31" spans="1:82" ht="31.5">
      <c r="A31" s="194" t="s">
        <v>36</v>
      </c>
      <c r="B31" s="194" t="s">
        <v>863</v>
      </c>
      <c r="C31" s="195" t="s">
        <v>858</v>
      </c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f>K32</f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f>AM32</f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220" t="s">
        <v>858</v>
      </c>
    </row>
    <row r="32" spans="1:82" ht="15.75" collapsed="1">
      <c r="A32" s="194" t="s">
        <v>864</v>
      </c>
      <c r="B32" s="229" t="s">
        <v>897</v>
      </c>
      <c r="C32" s="229" t="s">
        <v>898</v>
      </c>
      <c r="D32" s="94" t="s">
        <v>858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f>AM32</f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f>AT32</f>
        <v>0</v>
      </c>
      <c r="BI32" s="94">
        <v>0</v>
      </c>
      <c r="BJ32" s="94">
        <v>0</v>
      </c>
      <c r="BK32" s="94">
        <v>0</v>
      </c>
      <c r="BL32" s="94">
        <v>0</v>
      </c>
      <c r="BM32" s="94">
        <v>0</v>
      </c>
      <c r="BN32" s="94">
        <v>0</v>
      </c>
      <c r="BO32" s="94">
        <v>0</v>
      </c>
      <c r="BP32" s="94">
        <v>0</v>
      </c>
      <c r="BQ32" s="94">
        <v>0</v>
      </c>
      <c r="BR32" s="94">
        <v>0</v>
      </c>
      <c r="BS32" s="94">
        <v>0</v>
      </c>
      <c r="BT32" s="94">
        <v>0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0</v>
      </c>
      <c r="CB32" s="94">
        <v>0</v>
      </c>
      <c r="CC32" s="94">
        <v>0</v>
      </c>
      <c r="CD32" s="220" t="s">
        <v>858</v>
      </c>
    </row>
    <row r="33" spans="1:82" ht="15.75">
      <c r="A33" s="194" t="s">
        <v>901</v>
      </c>
      <c r="B33" s="229" t="s">
        <v>899</v>
      </c>
      <c r="C33" s="229" t="s">
        <v>900</v>
      </c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 t="s">
        <v>902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f>AT33</f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220" t="s">
        <v>858</v>
      </c>
    </row>
    <row r="34" spans="1:82" ht="15.75" hidden="1">
      <c r="A34" s="82"/>
      <c r="B34" s="86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</row>
    <row r="35" spans="1:82" ht="15.75" hidden="1" collapsed="1">
      <c r="A35" s="82"/>
      <c r="B35" s="86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</row>
    <row r="36" spans="1:82" ht="15.75" hidden="1">
      <c r="A36" s="82"/>
      <c r="B36" s="86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</row>
    <row r="37" spans="1:82" ht="15.75" hidden="1">
      <c r="A37" s="82"/>
      <c r="B37" s="8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</row>
    <row r="38" spans="1:82" ht="15.75" hidden="1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</row>
    <row r="39" spans="1:82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 collapsed="1">
      <c r="A44" s="83"/>
      <c r="B44" s="8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</row>
    <row r="45" spans="1:82" s="114" customFormat="1" ht="15.75" hidden="1">
      <c r="A45" s="84"/>
      <c r="B45" s="88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</row>
    <row r="46" spans="1:82" s="111" customFormat="1" ht="15.75" hidden="1">
      <c r="A46" s="85"/>
      <c r="B46" s="89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</row>
    <row r="47" spans="1:82" s="111" customFormat="1" ht="15.75" hidden="1">
      <c r="A47" s="85"/>
      <c r="B47" s="8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</row>
    <row r="49" ht="15.75">
      <c r="A49" s="2" t="s">
        <v>808</v>
      </c>
    </row>
    <row r="50" ht="15.75">
      <c r="A50" s="2" t="s">
        <v>809</v>
      </c>
    </row>
  </sheetData>
  <sheetProtection/>
  <mergeCells count="29">
    <mergeCell ref="CA2:CD2"/>
    <mergeCell ref="A3:AK3"/>
    <mergeCell ref="L4:M4"/>
    <mergeCell ref="N4:O4"/>
    <mergeCell ref="P4:Q4"/>
    <mergeCell ref="L6:Z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L16:R16"/>
    <mergeCell ref="S16:Y16"/>
    <mergeCell ref="Z16:AF16"/>
    <mergeCell ref="AG16:AM16"/>
    <mergeCell ref="AN16:AT16"/>
    <mergeCell ref="BB16:BH16"/>
    <mergeCell ref="BI16:BO16"/>
    <mergeCell ref="BP16:BV16"/>
    <mergeCell ref="AL14:BV14"/>
    <mergeCell ref="BW14:CC16"/>
    <mergeCell ref="CD14:CD17"/>
    <mergeCell ref="AN15:BV15"/>
    <mergeCell ref="AU16:BA1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7"/>
  <sheetViews>
    <sheetView view="pageBreakPreview" zoomScale="80" zoomScaleNormal="95" zoomScaleSheetLayoutView="80" zoomScalePageLayoutView="0" workbookViewId="0" topLeftCell="A1">
      <selection activeCell="A19" sqref="A19:C33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95" t="s">
        <v>3</v>
      </c>
      <c r="BE2" s="295"/>
      <c r="BF2" s="295"/>
      <c r="BG2" s="295"/>
      <c r="BH2" s="295"/>
    </row>
    <row r="3" spans="1:60" s="56" customFormat="1" ht="9.75" customHeight="1">
      <c r="A3" s="330" t="s">
        <v>811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</row>
    <row r="4" spans="21:28" s="56" customFormat="1" ht="10.5">
      <c r="U4" s="57" t="s">
        <v>693</v>
      </c>
      <c r="V4" s="315" t="str">
        <f>'Ф15'!L4</f>
        <v>3</v>
      </c>
      <c r="W4" s="316"/>
      <c r="X4" s="330" t="s">
        <v>725</v>
      </c>
      <c r="Y4" s="330"/>
      <c r="Z4" s="315" t="str">
        <f>'Ф15'!P4</f>
        <v>2021</v>
      </c>
      <c r="AA4" s="316"/>
      <c r="AB4" s="56" t="s">
        <v>695</v>
      </c>
    </row>
    <row r="5" ht="9" customHeight="1"/>
    <row r="6" spans="21:39" s="56" customFormat="1" ht="10.5">
      <c r="U6" s="74" t="s">
        <v>812</v>
      </c>
      <c r="V6" s="316" t="str">
        <f>'Ф15'!L6</f>
        <v>Общество с ограниченной ответственностью "ИнвестГрадСтрой"</v>
      </c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</row>
    <row r="7" spans="22:39" s="61" customFormat="1" ht="10.5" customHeight="1">
      <c r="V7" s="291" t="s">
        <v>4</v>
      </c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</row>
    <row r="8" ht="9" customHeight="1"/>
    <row r="9" spans="25:28" s="56" customFormat="1" ht="10.5">
      <c r="Y9" s="57" t="s">
        <v>697</v>
      </c>
      <c r="Z9" s="315" t="str">
        <f>'Ф15'!P9</f>
        <v>2021</v>
      </c>
      <c r="AA9" s="316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17" t="str">
        <f>'Ф15'!O11</f>
        <v>Приказ Департамента тарифного регулирования Томской области от 31.10.2019 № 6-348</v>
      </c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</row>
    <row r="12" spans="25:41" s="61" customFormat="1" ht="8.25">
      <c r="Y12" s="291" t="s">
        <v>6</v>
      </c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10" t="s">
        <v>699</v>
      </c>
      <c r="B14" s="310" t="s">
        <v>700</v>
      </c>
      <c r="C14" s="310" t="s">
        <v>701</v>
      </c>
      <c r="D14" s="310" t="s">
        <v>813</v>
      </c>
      <c r="E14" s="327" t="s">
        <v>903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9"/>
      <c r="BC14" s="318" t="s">
        <v>804</v>
      </c>
      <c r="BD14" s="319"/>
      <c r="BE14" s="319"/>
      <c r="BF14" s="319"/>
      <c r="BG14" s="320"/>
      <c r="BH14" s="310" t="s">
        <v>705</v>
      </c>
    </row>
    <row r="15" spans="1:60" s="61" customFormat="1" ht="15" customHeight="1">
      <c r="A15" s="311"/>
      <c r="B15" s="311"/>
      <c r="C15" s="311"/>
      <c r="D15" s="311"/>
      <c r="E15" s="312" t="s">
        <v>0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4"/>
      <c r="AD15" s="312" t="s">
        <v>1</v>
      </c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4"/>
      <c r="BC15" s="321"/>
      <c r="BD15" s="322"/>
      <c r="BE15" s="322"/>
      <c r="BF15" s="322"/>
      <c r="BG15" s="323"/>
      <c r="BH15" s="311"/>
    </row>
    <row r="16" spans="1:60" s="61" customFormat="1" ht="15" customHeight="1">
      <c r="A16" s="311"/>
      <c r="B16" s="311"/>
      <c r="C16" s="311"/>
      <c r="D16" s="311"/>
      <c r="E16" s="312" t="s">
        <v>706</v>
      </c>
      <c r="F16" s="313"/>
      <c r="G16" s="313"/>
      <c r="H16" s="313"/>
      <c r="I16" s="314"/>
      <c r="J16" s="312" t="s">
        <v>707</v>
      </c>
      <c r="K16" s="313"/>
      <c r="L16" s="313"/>
      <c r="M16" s="313"/>
      <c r="N16" s="314"/>
      <c r="O16" s="312" t="s">
        <v>708</v>
      </c>
      <c r="P16" s="313"/>
      <c r="Q16" s="313"/>
      <c r="R16" s="313"/>
      <c r="S16" s="314"/>
      <c r="T16" s="312" t="s">
        <v>709</v>
      </c>
      <c r="U16" s="313"/>
      <c r="V16" s="313"/>
      <c r="W16" s="313"/>
      <c r="X16" s="314"/>
      <c r="Y16" s="312" t="s">
        <v>710</v>
      </c>
      <c r="Z16" s="313"/>
      <c r="AA16" s="313"/>
      <c r="AB16" s="313"/>
      <c r="AC16" s="314"/>
      <c r="AD16" s="312" t="s">
        <v>706</v>
      </c>
      <c r="AE16" s="313"/>
      <c r="AF16" s="313"/>
      <c r="AG16" s="313"/>
      <c r="AH16" s="314"/>
      <c r="AI16" s="312" t="s">
        <v>707</v>
      </c>
      <c r="AJ16" s="313"/>
      <c r="AK16" s="313"/>
      <c r="AL16" s="313"/>
      <c r="AM16" s="314"/>
      <c r="AN16" s="312" t="s">
        <v>708</v>
      </c>
      <c r="AO16" s="313"/>
      <c r="AP16" s="313"/>
      <c r="AQ16" s="313"/>
      <c r="AR16" s="314"/>
      <c r="AS16" s="312" t="s">
        <v>709</v>
      </c>
      <c r="AT16" s="313"/>
      <c r="AU16" s="313"/>
      <c r="AV16" s="313"/>
      <c r="AW16" s="314"/>
      <c r="AX16" s="312" t="s">
        <v>710</v>
      </c>
      <c r="AY16" s="313"/>
      <c r="AZ16" s="313"/>
      <c r="BA16" s="313"/>
      <c r="BB16" s="314"/>
      <c r="BC16" s="324"/>
      <c r="BD16" s="325"/>
      <c r="BE16" s="325"/>
      <c r="BF16" s="325"/>
      <c r="BG16" s="326"/>
      <c r="BH16" s="311"/>
    </row>
    <row r="17" spans="1:60" s="61" customFormat="1" ht="33" customHeight="1">
      <c r="A17" s="311"/>
      <c r="B17" s="311"/>
      <c r="C17" s="311"/>
      <c r="D17" s="311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11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15.75" hidden="1">
      <c r="A20" s="194"/>
      <c r="B20" s="195"/>
      <c r="C20" s="195"/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ht="25.5">
      <c r="A21" s="224" t="s">
        <v>892</v>
      </c>
      <c r="B21" s="225" t="s">
        <v>893</v>
      </c>
      <c r="C21" s="195" t="s">
        <v>858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ht="38.25">
      <c r="A22" s="224" t="s">
        <v>489</v>
      </c>
      <c r="B22" s="226" t="s">
        <v>894</v>
      </c>
      <c r="C22" s="19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 t="s">
        <v>858</v>
      </c>
      <c r="AG22" s="27" t="s">
        <v>858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</row>
    <row r="23" spans="1:60" ht="63">
      <c r="A23" s="227" t="s">
        <v>491</v>
      </c>
      <c r="B23" s="228" t="s">
        <v>895</v>
      </c>
      <c r="C23" s="228" t="s">
        <v>896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 t="s">
        <v>858</v>
      </c>
      <c r="AG23" s="27" t="s">
        <v>858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</row>
    <row r="24" spans="1:60" ht="15.75" hidden="1">
      <c r="A24" s="194"/>
      <c r="B24" s="197"/>
      <c r="C24" s="195"/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 t="s">
        <v>858</v>
      </c>
      <c r="AG24" s="27" t="s">
        <v>858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</row>
    <row r="25" spans="1:60" ht="15.75" hidden="1">
      <c r="A25" s="194"/>
      <c r="B25" s="197"/>
      <c r="C25" s="195"/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 t="s">
        <v>858</v>
      </c>
      <c r="AG25" s="27" t="s">
        <v>858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</row>
    <row r="26" spans="1:60" ht="15.75" hidden="1">
      <c r="A26" s="194"/>
      <c r="B26" s="195"/>
      <c r="C26" s="195"/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15.75" hidden="1">
      <c r="A27" s="194"/>
      <c r="B27" s="195"/>
      <c r="C27" s="195"/>
      <c r="D27" s="159" t="s">
        <v>858</v>
      </c>
      <c r="E27" s="159" t="s">
        <v>858</v>
      </c>
      <c r="F27" s="159" t="s">
        <v>858</v>
      </c>
      <c r="G27" s="159" t="s">
        <v>858</v>
      </c>
      <c r="H27" s="159" t="s">
        <v>858</v>
      </c>
      <c r="I27" s="159" t="s">
        <v>858</v>
      </c>
      <c r="J27" s="159" t="s">
        <v>858</v>
      </c>
      <c r="K27" s="159" t="s">
        <v>858</v>
      </c>
      <c r="L27" s="159" t="s">
        <v>858</v>
      </c>
      <c r="M27" s="159" t="s">
        <v>858</v>
      </c>
      <c r="N27" s="159" t="s">
        <v>858</v>
      </c>
      <c r="O27" s="159" t="s">
        <v>858</v>
      </c>
      <c r="P27" s="159" t="s">
        <v>858</v>
      </c>
      <c r="Q27" s="159" t="s">
        <v>858</v>
      </c>
      <c r="R27" s="159" t="s">
        <v>858</v>
      </c>
      <c r="S27" s="159" t="s">
        <v>858</v>
      </c>
      <c r="T27" s="159" t="s">
        <v>858</v>
      </c>
      <c r="U27" s="159" t="s">
        <v>858</v>
      </c>
      <c r="V27" s="159" t="s">
        <v>858</v>
      </c>
      <c r="W27" s="159" t="s">
        <v>858</v>
      </c>
      <c r="X27" s="159" t="s">
        <v>858</v>
      </c>
      <c r="Y27" s="159" t="s">
        <v>858</v>
      </c>
      <c r="Z27" s="159" t="s">
        <v>858</v>
      </c>
      <c r="AA27" s="159" t="s">
        <v>858</v>
      </c>
      <c r="AB27" s="159" t="s">
        <v>858</v>
      </c>
      <c r="AC27" s="159" t="s">
        <v>858</v>
      </c>
      <c r="AD27" s="159" t="s">
        <v>858</v>
      </c>
      <c r="AE27" s="159" t="s">
        <v>858</v>
      </c>
      <c r="AF27" s="159" t="s">
        <v>858</v>
      </c>
      <c r="AG27" s="159" t="s">
        <v>858</v>
      </c>
      <c r="AH27" s="159" t="s">
        <v>858</v>
      </c>
      <c r="AI27" s="159" t="s">
        <v>858</v>
      </c>
      <c r="AJ27" s="159" t="s">
        <v>858</v>
      </c>
      <c r="AK27" s="159" t="s">
        <v>858</v>
      </c>
      <c r="AL27" s="159" t="s">
        <v>858</v>
      </c>
      <c r="AM27" s="159" t="s">
        <v>858</v>
      </c>
      <c r="AN27" s="159" t="s">
        <v>858</v>
      </c>
      <c r="AO27" s="159" t="s">
        <v>858</v>
      </c>
      <c r="AP27" s="159" t="s">
        <v>858</v>
      </c>
      <c r="AQ27" s="159" t="s">
        <v>858</v>
      </c>
      <c r="AR27" s="159" t="s">
        <v>858</v>
      </c>
      <c r="AS27" s="159" t="s">
        <v>858</v>
      </c>
      <c r="AT27" s="159" t="s">
        <v>858</v>
      </c>
      <c r="AU27" s="159" t="s">
        <v>858</v>
      </c>
      <c r="AV27" s="159" t="s">
        <v>858</v>
      </c>
      <c r="AW27" s="159" t="s">
        <v>858</v>
      </c>
      <c r="AX27" s="159" t="s">
        <v>858</v>
      </c>
      <c r="AY27" s="159" t="s">
        <v>858</v>
      </c>
      <c r="AZ27" s="159" t="s">
        <v>858</v>
      </c>
      <c r="BA27" s="159" t="s">
        <v>858</v>
      </c>
      <c r="BB27" s="159" t="s">
        <v>858</v>
      </c>
      <c r="BC27" s="159" t="s">
        <v>858</v>
      </c>
      <c r="BD27" s="159" t="s">
        <v>858</v>
      </c>
      <c r="BE27" s="159" t="s">
        <v>858</v>
      </c>
      <c r="BF27" s="159" t="s">
        <v>858</v>
      </c>
      <c r="BG27" s="159" t="s">
        <v>858</v>
      </c>
      <c r="BH27" s="159" t="s">
        <v>858</v>
      </c>
    </row>
    <row r="28" spans="1:60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8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31.5">
      <c r="A31" s="194" t="s">
        <v>36</v>
      </c>
      <c r="B31" s="194" t="s">
        <v>863</v>
      </c>
      <c r="C31" s="19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25.5" collapsed="1">
      <c r="A32" s="194" t="s">
        <v>864</v>
      </c>
      <c r="B32" s="229" t="s">
        <v>897</v>
      </c>
      <c r="C32" s="229" t="s">
        <v>898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25.5">
      <c r="A33" s="194" t="s">
        <v>901</v>
      </c>
      <c r="B33" s="229" t="s">
        <v>899</v>
      </c>
      <c r="C33" s="229" t="s">
        <v>900</v>
      </c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5.75">
      <c r="A45" s="165"/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</row>
    <row r="47" spans="1:60" ht="15.75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</row>
  </sheetData>
  <sheetProtection/>
  <mergeCells count="29">
    <mergeCell ref="BD2:BH2"/>
    <mergeCell ref="A3:BH3"/>
    <mergeCell ref="V4:W4"/>
    <mergeCell ref="X4:Y4"/>
    <mergeCell ref="Z4:AA4"/>
    <mergeCell ref="V6:AM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V7:AM7"/>
    <mergeCell ref="Z9:AA9"/>
    <mergeCell ref="Y12:AO12"/>
    <mergeCell ref="AN16:AR16"/>
    <mergeCell ref="AS16:AW16"/>
    <mergeCell ref="Y11:BD11"/>
    <mergeCell ref="BC14:BG16"/>
    <mergeCell ref="BH14:BH17"/>
    <mergeCell ref="E15:AC15"/>
    <mergeCell ref="AD15:BB15"/>
    <mergeCell ref="E16:I16"/>
    <mergeCell ref="J16:N16"/>
    <mergeCell ref="O16:S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="90" zoomScaleNormal="118" zoomScaleSheetLayoutView="90" zoomScalePageLayoutView="0" workbookViewId="0" topLeftCell="A16">
      <selection activeCell="AD15" sqref="AD15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9" width="3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9" width="3.25390625" style="1" customWidth="1"/>
    <col min="30" max="30" width="6.875" style="1" customWidth="1"/>
    <col min="31" max="31" width="5.00390625" style="1" customWidth="1"/>
    <col min="32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95" t="s">
        <v>3</v>
      </c>
      <c r="AY2" s="295"/>
      <c r="AZ2" s="295"/>
      <c r="BA2" s="295"/>
      <c r="BB2" s="295"/>
      <c r="BC2" s="295"/>
    </row>
    <row r="3" spans="1:55" s="56" customFormat="1" ht="9.75" customHeight="1">
      <c r="A3" s="330" t="s">
        <v>815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</row>
    <row r="4" spans="21:28" s="56" customFormat="1" ht="12.75">
      <c r="U4" s="57" t="s">
        <v>693</v>
      </c>
      <c r="V4" s="248" t="str">
        <f>'Ф16'!V4</f>
        <v>3</v>
      </c>
      <c r="W4" s="297"/>
      <c r="X4" s="330" t="s">
        <v>725</v>
      </c>
      <c r="Y4" s="330"/>
      <c r="Z4" s="248" t="str">
        <f>'Ф16'!Z4</f>
        <v>2021</v>
      </c>
      <c r="AA4" s="297"/>
      <c r="AB4" s="56" t="s">
        <v>695</v>
      </c>
    </row>
    <row r="5" ht="9" customHeight="1"/>
    <row r="6" spans="22:41" s="56" customFormat="1" ht="12.75">
      <c r="V6" s="74" t="s">
        <v>696</v>
      </c>
      <c r="W6" s="297" t="str">
        <f>'Ф16'!V6</f>
        <v>Общество с ограниченной ответственностью "ИнвестГрадСтрой"</v>
      </c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73"/>
      <c r="AO6" s="73"/>
    </row>
    <row r="7" spans="23:41" s="61" customFormat="1" ht="10.5" customHeight="1">
      <c r="W7" s="291" t="s">
        <v>4</v>
      </c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48" t="str">
        <f>'Ф16'!Z9</f>
        <v>2021</v>
      </c>
      <c r="AA9" s="297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32" t="str">
        <f>'Ф16'!Y11</f>
        <v>Приказ Департамента тарифного регулирования Томской области от 31.10.2019 № 6-348</v>
      </c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</row>
    <row r="12" spans="25:42" s="61" customFormat="1" ht="8.25">
      <c r="Y12" s="291" t="s">
        <v>6</v>
      </c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10" t="s">
        <v>699</v>
      </c>
      <c r="B14" s="310" t="s">
        <v>700</v>
      </c>
      <c r="C14" s="310" t="s">
        <v>701</v>
      </c>
      <c r="D14" s="312" t="s">
        <v>907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4"/>
      <c r="AD14" s="327" t="s">
        <v>916</v>
      </c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9"/>
    </row>
    <row r="15" spans="1:55" s="61" customFormat="1" ht="15" customHeight="1">
      <c r="A15" s="311"/>
      <c r="B15" s="311"/>
      <c r="C15" s="311"/>
      <c r="D15" s="78" t="s">
        <v>0</v>
      </c>
      <c r="E15" s="324" t="s">
        <v>1</v>
      </c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6"/>
      <c r="AD15" s="75" t="s">
        <v>0</v>
      </c>
      <c r="AE15" s="312" t="s">
        <v>1</v>
      </c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4"/>
    </row>
    <row r="16" spans="1:55" s="61" customFormat="1" ht="15" customHeight="1">
      <c r="A16" s="311"/>
      <c r="B16" s="311"/>
      <c r="C16" s="311"/>
      <c r="D16" s="310" t="s">
        <v>706</v>
      </c>
      <c r="E16" s="312" t="s">
        <v>706</v>
      </c>
      <c r="F16" s="313"/>
      <c r="G16" s="313"/>
      <c r="H16" s="313"/>
      <c r="I16" s="314"/>
      <c r="J16" s="312" t="s">
        <v>707</v>
      </c>
      <c r="K16" s="313"/>
      <c r="L16" s="313"/>
      <c r="M16" s="313"/>
      <c r="N16" s="314"/>
      <c r="O16" s="312" t="s">
        <v>708</v>
      </c>
      <c r="P16" s="313"/>
      <c r="Q16" s="313"/>
      <c r="R16" s="313"/>
      <c r="S16" s="314"/>
      <c r="T16" s="312" t="s">
        <v>709</v>
      </c>
      <c r="U16" s="313"/>
      <c r="V16" s="313"/>
      <c r="W16" s="313"/>
      <c r="X16" s="314"/>
      <c r="Y16" s="312" t="s">
        <v>710</v>
      </c>
      <c r="Z16" s="313"/>
      <c r="AA16" s="313"/>
      <c r="AB16" s="313"/>
      <c r="AC16" s="314"/>
      <c r="AD16" s="310" t="s">
        <v>706</v>
      </c>
      <c r="AE16" s="312" t="s">
        <v>706</v>
      </c>
      <c r="AF16" s="313"/>
      <c r="AG16" s="313"/>
      <c r="AH16" s="313"/>
      <c r="AI16" s="314"/>
      <c r="AJ16" s="312" t="s">
        <v>707</v>
      </c>
      <c r="AK16" s="313"/>
      <c r="AL16" s="313"/>
      <c r="AM16" s="313"/>
      <c r="AN16" s="314"/>
      <c r="AO16" s="312" t="s">
        <v>708</v>
      </c>
      <c r="AP16" s="313"/>
      <c r="AQ16" s="313"/>
      <c r="AR16" s="313"/>
      <c r="AS16" s="314"/>
      <c r="AT16" s="312" t="s">
        <v>709</v>
      </c>
      <c r="AU16" s="313"/>
      <c r="AV16" s="313"/>
      <c r="AW16" s="313"/>
      <c r="AX16" s="314"/>
      <c r="AY16" s="312" t="s">
        <v>710</v>
      </c>
      <c r="AZ16" s="313"/>
      <c r="BA16" s="313"/>
      <c r="BB16" s="313"/>
      <c r="BC16" s="314"/>
    </row>
    <row r="17" spans="1:55" s="61" customFormat="1" ht="108" customHeight="1">
      <c r="A17" s="311"/>
      <c r="B17" s="311"/>
      <c r="C17" s="311"/>
      <c r="D17" s="331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1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10">
        <f>D21+D31</f>
        <v>0</v>
      </c>
      <c r="E19" s="158">
        <f aca="true" t="shared" si="0" ref="E19:BC19">E21+E31</f>
        <v>0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158">
        <f t="shared" si="0"/>
        <v>0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158">
        <f t="shared" si="0"/>
        <v>0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0</v>
      </c>
      <c r="AD19" s="172">
        <f t="shared" si="0"/>
        <v>0</v>
      </c>
      <c r="AE19" s="158">
        <f t="shared" si="0"/>
        <v>0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0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0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0</v>
      </c>
    </row>
    <row r="20" spans="1:55" s="61" customFormat="1" ht="15.75" hidden="1">
      <c r="A20" s="194"/>
      <c r="B20" s="195"/>
      <c r="C20" s="195"/>
      <c r="D20" s="222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73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</row>
    <row r="21" spans="1:55" ht="25.5">
      <c r="A21" s="224" t="s">
        <v>892</v>
      </c>
      <c r="B21" s="225" t="s">
        <v>893</v>
      </c>
      <c r="C21" s="195" t="s">
        <v>858</v>
      </c>
      <c r="D21" s="222">
        <f>D22</f>
        <v>0</v>
      </c>
      <c r="E21" s="159">
        <f aca="true" t="shared" si="1" ref="E21:BC22">E22</f>
        <v>0</v>
      </c>
      <c r="F21" s="159">
        <f t="shared" si="1"/>
        <v>0</v>
      </c>
      <c r="G21" s="159">
        <f t="shared" si="1"/>
        <v>0</v>
      </c>
      <c r="H21" s="159">
        <f t="shared" si="1"/>
        <v>0</v>
      </c>
      <c r="I21" s="159">
        <f t="shared" si="1"/>
        <v>0</v>
      </c>
      <c r="J21" s="159">
        <f t="shared" si="1"/>
        <v>0</v>
      </c>
      <c r="K21" s="159">
        <f t="shared" si="1"/>
        <v>0</v>
      </c>
      <c r="L21" s="159">
        <f t="shared" si="1"/>
        <v>0</v>
      </c>
      <c r="M21" s="159">
        <f t="shared" si="1"/>
        <v>0</v>
      </c>
      <c r="N21" s="159">
        <f t="shared" si="1"/>
        <v>0</v>
      </c>
      <c r="O21" s="159">
        <f t="shared" si="1"/>
        <v>0</v>
      </c>
      <c r="P21" s="159">
        <f t="shared" si="1"/>
        <v>0</v>
      </c>
      <c r="Q21" s="159">
        <f t="shared" si="1"/>
        <v>0</v>
      </c>
      <c r="R21" s="159">
        <f t="shared" si="1"/>
        <v>0</v>
      </c>
      <c r="S21" s="159">
        <f t="shared" si="1"/>
        <v>0</v>
      </c>
      <c r="T21" s="159">
        <f t="shared" si="1"/>
        <v>0</v>
      </c>
      <c r="U21" s="159">
        <f t="shared" si="1"/>
        <v>0</v>
      </c>
      <c r="V21" s="159">
        <f t="shared" si="1"/>
        <v>0</v>
      </c>
      <c r="W21" s="159">
        <f t="shared" si="1"/>
        <v>0</v>
      </c>
      <c r="X21" s="159">
        <f t="shared" si="1"/>
        <v>0</v>
      </c>
      <c r="Y21" s="159">
        <f t="shared" si="1"/>
        <v>0</v>
      </c>
      <c r="Z21" s="159">
        <f t="shared" si="1"/>
        <v>0</v>
      </c>
      <c r="AA21" s="159">
        <f t="shared" si="1"/>
        <v>0</v>
      </c>
      <c r="AB21" s="159">
        <f t="shared" si="1"/>
        <v>0</v>
      </c>
      <c r="AC21" s="159">
        <f t="shared" si="1"/>
        <v>0</v>
      </c>
      <c r="AD21" s="173">
        <f t="shared" si="1"/>
        <v>0</v>
      </c>
      <c r="AE21" s="159">
        <f t="shared" si="1"/>
        <v>0</v>
      </c>
      <c r="AF21" s="159">
        <f t="shared" si="1"/>
        <v>0</v>
      </c>
      <c r="AG21" s="159">
        <f t="shared" si="1"/>
        <v>0</v>
      </c>
      <c r="AH21" s="159">
        <f t="shared" si="1"/>
        <v>0</v>
      </c>
      <c r="AI21" s="159">
        <f t="shared" si="1"/>
        <v>0</v>
      </c>
      <c r="AJ21" s="159">
        <f t="shared" si="1"/>
        <v>0</v>
      </c>
      <c r="AK21" s="159">
        <f t="shared" si="1"/>
        <v>0</v>
      </c>
      <c r="AL21" s="159">
        <f t="shared" si="1"/>
        <v>0</v>
      </c>
      <c r="AM21" s="159">
        <f t="shared" si="1"/>
        <v>0</v>
      </c>
      <c r="AN21" s="159">
        <f t="shared" si="1"/>
        <v>0</v>
      </c>
      <c r="AO21" s="159">
        <f t="shared" si="1"/>
        <v>0</v>
      </c>
      <c r="AP21" s="159">
        <f t="shared" si="1"/>
        <v>0</v>
      </c>
      <c r="AQ21" s="159">
        <f t="shared" si="1"/>
        <v>0</v>
      </c>
      <c r="AR21" s="159">
        <f t="shared" si="1"/>
        <v>0</v>
      </c>
      <c r="AS21" s="159">
        <f t="shared" si="1"/>
        <v>0</v>
      </c>
      <c r="AT21" s="159">
        <f t="shared" si="1"/>
        <v>0</v>
      </c>
      <c r="AU21" s="159">
        <f t="shared" si="1"/>
        <v>0</v>
      </c>
      <c r="AV21" s="159">
        <f t="shared" si="1"/>
        <v>0</v>
      </c>
      <c r="AW21" s="159">
        <f t="shared" si="1"/>
        <v>0</v>
      </c>
      <c r="AX21" s="159">
        <f t="shared" si="1"/>
        <v>0</v>
      </c>
      <c r="AY21" s="159">
        <f t="shared" si="1"/>
        <v>0</v>
      </c>
      <c r="AZ21" s="159">
        <f t="shared" si="1"/>
        <v>0</v>
      </c>
      <c r="BA21" s="159">
        <f t="shared" si="1"/>
        <v>0</v>
      </c>
      <c r="BB21" s="159">
        <f t="shared" si="1"/>
        <v>0</v>
      </c>
      <c r="BC21" s="159">
        <f t="shared" si="1"/>
        <v>0</v>
      </c>
    </row>
    <row r="22" spans="1:55" ht="38.25">
      <c r="A22" s="224" t="s">
        <v>489</v>
      </c>
      <c r="B22" s="226" t="s">
        <v>894</v>
      </c>
      <c r="C22" s="195" t="s">
        <v>858</v>
      </c>
      <c r="D22" s="223">
        <f>D23</f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 t="shared" si="1"/>
        <v>0</v>
      </c>
      <c r="T22" s="27">
        <f t="shared" si="1"/>
        <v>0</v>
      </c>
      <c r="U22" s="27">
        <f t="shared" si="1"/>
        <v>0</v>
      </c>
      <c r="V22" s="27">
        <f t="shared" si="1"/>
        <v>0</v>
      </c>
      <c r="W22" s="27">
        <f t="shared" si="1"/>
        <v>0</v>
      </c>
      <c r="X22" s="27">
        <f t="shared" si="1"/>
        <v>0</v>
      </c>
      <c r="Y22" s="27">
        <f t="shared" si="1"/>
        <v>0</v>
      </c>
      <c r="Z22" s="27">
        <f t="shared" si="1"/>
        <v>0</v>
      </c>
      <c r="AA22" s="27">
        <f t="shared" si="1"/>
        <v>0</v>
      </c>
      <c r="AB22" s="27">
        <f t="shared" si="1"/>
        <v>0</v>
      </c>
      <c r="AC22" s="27">
        <f t="shared" si="1"/>
        <v>0</v>
      </c>
      <c r="AD22" s="171">
        <f t="shared" si="1"/>
        <v>0</v>
      </c>
      <c r="AE22" s="27">
        <f t="shared" si="1"/>
        <v>0</v>
      </c>
      <c r="AF22" s="27">
        <f t="shared" si="1"/>
        <v>0</v>
      </c>
      <c r="AG22" s="27">
        <f t="shared" si="1"/>
        <v>0</v>
      </c>
      <c r="AH22" s="27">
        <f t="shared" si="1"/>
        <v>0</v>
      </c>
      <c r="AI22" s="27">
        <f t="shared" si="1"/>
        <v>0</v>
      </c>
      <c r="AJ22" s="27">
        <f t="shared" si="1"/>
        <v>0</v>
      </c>
      <c r="AK22" s="27">
        <f t="shared" si="1"/>
        <v>0</v>
      </c>
      <c r="AL22" s="27">
        <f t="shared" si="1"/>
        <v>0</v>
      </c>
      <c r="AM22" s="27">
        <f t="shared" si="1"/>
        <v>0</v>
      </c>
      <c r="AN22" s="27">
        <f t="shared" si="1"/>
        <v>0</v>
      </c>
      <c r="AO22" s="27">
        <f t="shared" si="1"/>
        <v>0</v>
      </c>
      <c r="AP22" s="27">
        <f t="shared" si="1"/>
        <v>0</v>
      </c>
      <c r="AQ22" s="27">
        <f t="shared" si="1"/>
        <v>0</v>
      </c>
      <c r="AR22" s="27">
        <f t="shared" si="1"/>
        <v>0</v>
      </c>
      <c r="AS22" s="27">
        <f t="shared" si="1"/>
        <v>0</v>
      </c>
      <c r="AT22" s="27">
        <f t="shared" si="1"/>
        <v>0</v>
      </c>
      <c r="AU22" s="27">
        <f t="shared" si="1"/>
        <v>0</v>
      </c>
      <c r="AV22" s="27">
        <f t="shared" si="1"/>
        <v>0</v>
      </c>
      <c r="AW22" s="27">
        <f t="shared" si="1"/>
        <v>0</v>
      </c>
      <c r="AX22" s="27">
        <f t="shared" si="1"/>
        <v>0</v>
      </c>
      <c r="AY22" s="27">
        <f t="shared" si="1"/>
        <v>0</v>
      </c>
      <c r="AZ22" s="27">
        <f t="shared" si="1"/>
        <v>0</v>
      </c>
      <c r="BA22" s="27">
        <f t="shared" si="1"/>
        <v>0</v>
      </c>
      <c r="BB22" s="27">
        <f t="shared" si="1"/>
        <v>0</v>
      </c>
      <c r="BC22" s="27">
        <f t="shared" si="1"/>
        <v>0</v>
      </c>
    </row>
    <row r="23" spans="1:55" ht="63">
      <c r="A23" s="227" t="s">
        <v>491</v>
      </c>
      <c r="B23" s="228" t="s">
        <v>895</v>
      </c>
      <c r="C23" s="228" t="s">
        <v>896</v>
      </c>
      <c r="D23" s="223">
        <v>0</v>
      </c>
      <c r="E23" s="27">
        <v>0</v>
      </c>
      <c r="F23" s="27">
        <f aca="true" t="shared" si="2" ref="F23:I25">K23+P23+U23+Z23</f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71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</row>
    <row r="24" spans="1:55" ht="15.75" hidden="1">
      <c r="A24" s="194"/>
      <c r="B24" s="197"/>
      <c r="C24" s="195"/>
      <c r="D24" s="223">
        <f>'Ф10'!F23</f>
        <v>0</v>
      </c>
      <c r="E24" s="27"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71">
        <f aca="true" t="shared" si="3" ref="AD24:AD32">D24</f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</row>
    <row r="25" spans="1:55" ht="15.75" hidden="1">
      <c r="A25" s="194"/>
      <c r="B25" s="197"/>
      <c r="C25" s="195"/>
      <c r="D25" s="223">
        <f>'Ф10'!F24</f>
        <v>0</v>
      </c>
      <c r="E25" s="27"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171">
        <f t="shared" si="3"/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</row>
    <row r="26" spans="1:55" ht="15.75" hidden="1">
      <c r="A26" s="194"/>
      <c r="B26" s="195"/>
      <c r="C26" s="195"/>
      <c r="D26" s="223">
        <f>'Ф10'!F25</f>
        <v>0</v>
      </c>
      <c r="E26" s="27">
        <v>0</v>
      </c>
      <c r="F26" s="27">
        <f aca="true" t="shared" si="4" ref="F26:I27">F27</f>
        <v>0</v>
      </c>
      <c r="G26" s="27">
        <f t="shared" si="4"/>
        <v>0</v>
      </c>
      <c r="H26" s="27">
        <f t="shared" si="4"/>
        <v>0</v>
      </c>
      <c r="I26" s="27">
        <f t="shared" si="4"/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f aca="true" t="shared" si="5" ref="Z26:AC27">Z27</f>
        <v>0</v>
      </c>
      <c r="AA26" s="27">
        <f t="shared" si="5"/>
        <v>0</v>
      </c>
      <c r="AB26" s="27">
        <f t="shared" si="5"/>
        <v>0</v>
      </c>
      <c r="AC26" s="27">
        <f t="shared" si="5"/>
        <v>0</v>
      </c>
      <c r="AD26" s="171">
        <f t="shared" si="3"/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</row>
    <row r="27" spans="1:55" ht="15.75" hidden="1">
      <c r="A27" s="194"/>
      <c r="B27" s="195"/>
      <c r="C27" s="195"/>
      <c r="D27" s="222">
        <f>'Ф10'!F26</f>
        <v>0</v>
      </c>
      <c r="E27" s="159">
        <v>0</v>
      </c>
      <c r="F27" s="159">
        <f t="shared" si="4"/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f t="shared" si="5"/>
        <v>0</v>
      </c>
      <c r="AA27" s="159">
        <f t="shared" si="5"/>
        <v>0</v>
      </c>
      <c r="AB27" s="159">
        <f t="shared" si="5"/>
        <v>0</v>
      </c>
      <c r="AC27" s="159">
        <f t="shared" si="5"/>
        <v>0</v>
      </c>
      <c r="AD27" s="173">
        <f t="shared" si="3"/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59">
        <v>0</v>
      </c>
    </row>
    <row r="28" spans="1:55" ht="15.75" hidden="1">
      <c r="A28" s="194"/>
      <c r="B28" s="197"/>
      <c r="C28" s="195"/>
      <c r="D28" s="223">
        <f>'Ф10'!F27</f>
        <v>0</v>
      </c>
      <c r="E28" s="27">
        <v>0</v>
      </c>
      <c r="F28" s="27">
        <f>K28+P28+U28+Z28</f>
        <v>0</v>
      </c>
      <c r="G28" s="27">
        <f>L28+Q28+V28+AA28</f>
        <v>0</v>
      </c>
      <c r="H28" s="27">
        <f>M28+R28+W28+AB28</f>
        <v>0</v>
      </c>
      <c r="I28" s="27">
        <f>N28+S28+X28+AC28</f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1">
        <f t="shared" si="3"/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3">
        <f>'Ф10'!F28</f>
        <v>0</v>
      </c>
      <c r="E29" s="27">
        <v>0</v>
      </c>
      <c r="F29" s="27">
        <f>F30</f>
        <v>0</v>
      </c>
      <c r="G29" s="27">
        <f>G30</f>
        <v>0</v>
      </c>
      <c r="H29" s="27">
        <f>H30</f>
        <v>0</v>
      </c>
      <c r="I29" s="27">
        <f>I30</f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f>Z30</f>
        <v>0</v>
      </c>
      <c r="AA29" s="27">
        <f>AA30</f>
        <v>0</v>
      </c>
      <c r="AB29" s="27">
        <f>AB30</f>
        <v>0</v>
      </c>
      <c r="AC29" s="27">
        <f>AC30</f>
        <v>0</v>
      </c>
      <c r="AD29" s="171">
        <f t="shared" si="3"/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8"/>
      <c r="C30" s="194"/>
      <c r="D30" s="223">
        <f>'Ф10'!F29</f>
        <v>0</v>
      </c>
      <c r="E30" s="27">
        <v>0</v>
      </c>
      <c r="F30" s="27">
        <f>K30+P30+U30+Z30</f>
        <v>0</v>
      </c>
      <c r="G30" s="27">
        <f>L30+Q30+V30+AA30</f>
        <v>0</v>
      </c>
      <c r="H30" s="27">
        <f>M30+R30+W30+AB30</f>
        <v>0</v>
      </c>
      <c r="I30" s="27">
        <f>N30+S30+X30+AC30</f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1">
        <f t="shared" si="3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31.5">
      <c r="A31" s="194" t="s">
        <v>36</v>
      </c>
      <c r="B31" s="194" t="s">
        <v>863</v>
      </c>
      <c r="C31" s="195" t="s">
        <v>858</v>
      </c>
      <c r="D31" s="223">
        <f>D32+D33</f>
        <v>0</v>
      </c>
      <c r="E31" s="27">
        <v>0</v>
      </c>
      <c r="F31" s="27">
        <f>F32</f>
        <v>0</v>
      </c>
      <c r="G31" s="27">
        <f>G32</f>
        <v>0</v>
      </c>
      <c r="H31" s="27">
        <f>H32</f>
        <v>0</v>
      </c>
      <c r="I31" s="27">
        <f>I32</f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>Z32</f>
        <v>0</v>
      </c>
      <c r="AA31" s="27">
        <f>AA32</f>
        <v>0</v>
      </c>
      <c r="AB31" s="27">
        <f>AB32</f>
        <v>0</v>
      </c>
      <c r="AC31" s="27">
        <f>AC32</f>
        <v>0</v>
      </c>
      <c r="AD31" s="171">
        <f>AD32+AD33</f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25.5" collapsed="1">
      <c r="A32" s="194" t="s">
        <v>864</v>
      </c>
      <c r="B32" s="229" t="s">
        <v>897</v>
      </c>
      <c r="C32" s="229" t="s">
        <v>898</v>
      </c>
      <c r="D32" s="223">
        <f>'Ф10'!F31</f>
        <v>0</v>
      </c>
      <c r="E32" s="27">
        <v>0</v>
      </c>
      <c r="F32" s="27">
        <f aca="true" t="shared" si="6" ref="F32:I33">K32+P32+U32+Z32</f>
        <v>0</v>
      </c>
      <c r="G32" s="27">
        <f t="shared" si="6"/>
        <v>0</v>
      </c>
      <c r="H32" s="27">
        <f t="shared" si="6"/>
        <v>0</v>
      </c>
      <c r="I32" s="27">
        <f t="shared" si="6"/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1">
        <f t="shared" si="3"/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25.5">
      <c r="A33" s="194" t="s">
        <v>901</v>
      </c>
      <c r="B33" s="229" t="s">
        <v>899</v>
      </c>
      <c r="C33" s="229" t="s">
        <v>900</v>
      </c>
      <c r="D33" s="223">
        <v>0</v>
      </c>
      <c r="E33" s="27">
        <v>0</v>
      </c>
      <c r="F33" s="27">
        <f t="shared" si="6"/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171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171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71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171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171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7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</row>
    <row r="45" spans="1:55" s="114" customFormat="1" ht="15.75">
      <c r="A45" s="165"/>
      <c r="B45" s="166"/>
      <c r="C45" s="167"/>
      <c r="D45" s="17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5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</row>
    <row r="46" spans="1:55" s="111" customFormat="1" ht="15.75">
      <c r="A46" s="168"/>
      <c r="B46" s="169"/>
      <c r="C46" s="170"/>
      <c r="D46" s="17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7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</row>
    <row r="47" spans="1:55" s="111" customFormat="1" ht="15.75">
      <c r="A47" s="168"/>
      <c r="B47" s="169"/>
      <c r="C47" s="170"/>
      <c r="D47" s="170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7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</mergeCell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47"/>
  <sheetViews>
    <sheetView view="pageBreakPreview" zoomScale="110" zoomScaleNormal="118" zoomScaleSheetLayoutView="110" zoomScalePageLayoutView="0" workbookViewId="0" topLeftCell="L13">
      <selection activeCell="AN21" sqref="AN21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37" t="s">
        <v>838</v>
      </c>
      <c r="AK1" s="337"/>
      <c r="AL1" s="337"/>
      <c r="AM1" s="337"/>
      <c r="AN1" s="337"/>
      <c r="AO1" s="337"/>
      <c r="AP1" s="337"/>
      <c r="AQ1" s="337"/>
      <c r="AR1" s="337"/>
      <c r="AS1" s="337"/>
    </row>
    <row r="2" spans="36:45" s="56" customFormat="1" ht="21.75" customHeight="1">
      <c r="AJ2" s="295" t="s">
        <v>3</v>
      </c>
      <c r="AK2" s="295"/>
      <c r="AL2" s="295"/>
      <c r="AM2" s="295"/>
      <c r="AN2" s="295"/>
      <c r="AO2" s="295"/>
      <c r="AP2" s="295"/>
      <c r="AQ2" s="295"/>
      <c r="AR2" s="295"/>
      <c r="AS2" s="295"/>
    </row>
    <row r="3" spans="1:45" s="56" customFormat="1" ht="10.5">
      <c r="A3" s="330" t="s">
        <v>839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</row>
    <row r="4" spans="1:41" s="56" customFormat="1" ht="12.75" customHeight="1">
      <c r="A4" s="330" t="s">
        <v>917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39" t="s">
        <v>4</v>
      </c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62"/>
      <c r="AE7" s="62"/>
    </row>
    <row r="8" ht="9" customHeight="1"/>
    <row r="9" spans="21:24" s="56" customFormat="1" ht="12">
      <c r="U9" s="57" t="s">
        <v>697</v>
      </c>
      <c r="V9" s="259" t="s">
        <v>905</v>
      </c>
      <c r="W9" s="259"/>
      <c r="X9" s="56" t="s">
        <v>5</v>
      </c>
    </row>
    <row r="10" ht="9" customHeight="1"/>
    <row r="11" spans="19:56" s="56" customFormat="1" ht="10.5" customHeight="1">
      <c r="S11" s="57" t="s">
        <v>698</v>
      </c>
      <c r="T11" s="335" t="str">
        <f>'Ф17'!Y11</f>
        <v>Приказ Департамента тарифного регулирования Томской области от 31.10.2019 № 6-348</v>
      </c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</row>
    <row r="12" spans="20:35" s="61" customFormat="1" ht="8.25">
      <c r="T12" s="291" t="s">
        <v>6</v>
      </c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10" t="s">
        <v>699</v>
      </c>
      <c r="B14" s="310" t="s">
        <v>700</v>
      </c>
      <c r="C14" s="310" t="s">
        <v>701</v>
      </c>
      <c r="D14" s="338" t="s">
        <v>918</v>
      </c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</row>
    <row r="15" spans="1:63" s="61" customFormat="1" ht="30.75" customHeight="1">
      <c r="A15" s="311"/>
      <c r="B15" s="311"/>
      <c r="C15" s="311"/>
      <c r="D15" s="312" t="s">
        <v>865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4"/>
      <c r="X15" s="312" t="s">
        <v>866</v>
      </c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4"/>
      <c r="AP15" s="312" t="s">
        <v>841</v>
      </c>
      <c r="AQ15" s="313"/>
      <c r="AR15" s="313"/>
      <c r="AS15" s="313"/>
      <c r="AT15" s="313"/>
      <c r="AU15" s="314"/>
      <c r="AV15" s="312" t="s">
        <v>842</v>
      </c>
      <c r="AW15" s="313"/>
      <c r="AX15" s="313"/>
      <c r="AY15" s="313"/>
      <c r="AZ15" s="312" t="s">
        <v>843</v>
      </c>
      <c r="BA15" s="313"/>
      <c r="BB15" s="313"/>
      <c r="BC15" s="313"/>
      <c r="BD15" s="313"/>
      <c r="BE15" s="314"/>
      <c r="BF15" s="312" t="s">
        <v>844</v>
      </c>
      <c r="BG15" s="313"/>
      <c r="BH15" s="313"/>
      <c r="BI15" s="313"/>
      <c r="BJ15" s="336" t="s">
        <v>845</v>
      </c>
      <c r="BK15" s="336"/>
    </row>
    <row r="16" spans="1:63" s="61" customFormat="1" ht="124.5" customHeight="1">
      <c r="A16" s="311"/>
      <c r="B16" s="311"/>
      <c r="C16" s="311"/>
      <c r="D16" s="333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34"/>
      <c r="F16" s="333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34"/>
      <c r="H16" s="333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34"/>
      <c r="J16" s="333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34"/>
      <c r="L16" s="333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34"/>
      <c r="N16" s="333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34"/>
      <c r="P16" s="333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34"/>
      <c r="R16" s="333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34"/>
      <c r="T16" s="333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34"/>
      <c r="V16" s="333" t="str">
        <f>'[2]Раздел № 3 2018'!$M$11</f>
        <v>Показатель степени загрузки трансформаторной подстанции (Кзагр)</v>
      </c>
      <c r="W16" s="334"/>
      <c r="X16" s="333" t="str">
        <f>'[2]Раздел № 3 2018'!$N$11</f>
        <v>Показатель замены силовых (авто-) трансформаторов (Pз тр)</v>
      </c>
      <c r="Y16" s="334"/>
      <c r="Z16" s="333" t="str">
        <f>'[2]Раздел № 3 2018'!$O$11</f>
        <v>Показатель замены линий электропередачи            (ΔL ⁰′⁴з_лэп)</v>
      </c>
      <c r="AA16" s="334"/>
      <c r="AB16" s="333" t="str">
        <f>'[2]Раздел № 3 2018'!$P$11</f>
        <v>Показатель замены линий электропередачи (ΔL¹⁰з_лэп)</v>
      </c>
      <c r="AC16" s="334"/>
      <c r="AD16" s="333" t="str">
        <f>'[2]Раздел № 3 2018'!$Q$11</f>
        <v>Показатель замены линий электропередачи (ΔL³⁵з_лэп)</v>
      </c>
      <c r="AE16" s="334"/>
      <c r="AF16" s="333" t="str">
        <f>'[2]Раздел № 3 2018'!$R$11</f>
        <v>Показатель замены выключателей (В⁶з)</v>
      </c>
      <c r="AG16" s="334"/>
      <c r="AH16" s="333" t="str">
        <f>'[2]Раздел № 3 2018'!$S$11</f>
        <v>Показатель замены выключателей (В¹⁰з)</v>
      </c>
      <c r="AI16" s="334"/>
      <c r="AJ16" s="333" t="str">
        <f>'[2]Раздел № 3 2018'!$T$11</f>
        <v>Показатель замены выключателей (В³⁵з)</v>
      </c>
      <c r="AK16" s="334"/>
      <c r="AL16" s="333" t="str">
        <f>'[2]Раздел № 3 2018'!$U$11</f>
        <v>Показатель замены устройств компенсации реактивной мощности (Pᶯ з_укрм)</v>
      </c>
      <c r="AM16" s="334"/>
      <c r="AN16" s="333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34"/>
      <c r="AP16" s="333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34"/>
      <c r="AR16" s="333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34"/>
      <c r="AT16" s="333" t="str">
        <f>'[2]Раздел № 3 2018'!$Y$11</f>
        <v>Показатель оценки изменения объема недоотпущенной электрической энергии (ΔПens)</v>
      </c>
      <c r="AU16" s="334"/>
      <c r="AV16" s="333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34"/>
      <c r="AX16" s="333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34"/>
      <c r="AZ16" s="333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34"/>
      <c r="BB16" s="333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34"/>
      <c r="BD16" s="333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34"/>
      <c r="BF16" s="333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34"/>
      <c r="BH16" s="333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34"/>
      <c r="BJ16" s="333" t="str">
        <f>'[2]Раздел № 3 2018'!$AG$11</f>
        <v>Наименование количественного показателя, соответствующего цели</v>
      </c>
      <c r="BK16" s="334"/>
    </row>
    <row r="17" spans="1:63" s="61" customFormat="1" ht="24" customHeight="1">
      <c r="A17" s="311"/>
      <c r="B17" s="311"/>
      <c r="C17" s="311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867</v>
      </c>
      <c r="K18" s="77" t="s">
        <v>868</v>
      </c>
      <c r="L18" s="77" t="s">
        <v>869</v>
      </c>
      <c r="M18" s="77" t="s">
        <v>870</v>
      </c>
      <c r="N18" s="77" t="s">
        <v>871</v>
      </c>
      <c r="O18" s="77" t="s">
        <v>872</v>
      </c>
      <c r="P18" s="77" t="s">
        <v>873</v>
      </c>
      <c r="Q18" s="77" t="s">
        <v>874</v>
      </c>
      <c r="R18" s="77" t="s">
        <v>875</v>
      </c>
      <c r="S18" s="77" t="s">
        <v>876</v>
      </c>
      <c r="T18" s="77" t="s">
        <v>877</v>
      </c>
      <c r="U18" s="77" t="s">
        <v>878</v>
      </c>
      <c r="V18" s="77" t="s">
        <v>879</v>
      </c>
      <c r="W18" s="77" t="s">
        <v>880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881</v>
      </c>
      <c r="AH18" s="77" t="s">
        <v>882</v>
      </c>
      <c r="AI18" s="77" t="s">
        <v>883</v>
      </c>
      <c r="AJ18" s="77" t="s">
        <v>884</v>
      </c>
      <c r="AK18" s="77" t="s">
        <v>885</v>
      </c>
      <c r="AL18" s="77" t="s">
        <v>886</v>
      </c>
      <c r="AM18" s="77" t="s">
        <v>887</v>
      </c>
      <c r="AN18" s="77" t="s">
        <v>888</v>
      </c>
      <c r="AO18" s="77" t="s">
        <v>889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890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>
        <v>0</v>
      </c>
      <c r="Q19" s="158">
        <f>P19</f>
        <v>0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232">
        <f>AN21</f>
        <v>0.3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72">
        <f>BH31</f>
        <v>0.931</v>
      </c>
      <c r="BI19" s="210">
        <v>0</v>
      </c>
      <c r="BJ19" s="158" t="s">
        <v>858</v>
      </c>
      <c r="BK19" s="158" t="s">
        <v>858</v>
      </c>
    </row>
    <row r="20" spans="1:63" s="61" customFormat="1" ht="15.75" hidden="1">
      <c r="A20" s="194"/>
      <c r="B20" s="195"/>
      <c r="C20" s="195"/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>
        <v>0</v>
      </c>
      <c r="Q20" s="158">
        <f>P20</f>
        <v>0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>
        <v>5</v>
      </c>
      <c r="AG20" s="159">
        <v>0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  <c r="BI20" s="159" t="s">
        <v>858</v>
      </c>
      <c r="BJ20" s="159" t="s">
        <v>858</v>
      </c>
      <c r="BK20" s="159" t="s">
        <v>858</v>
      </c>
    </row>
    <row r="21" spans="1:63" ht="25.5">
      <c r="A21" s="224" t="s">
        <v>892</v>
      </c>
      <c r="B21" s="225" t="s">
        <v>893</v>
      </c>
      <c r="C21" s="195" t="s">
        <v>858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>
        <v>5</v>
      </c>
      <c r="AG21" s="159">
        <v>0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231">
        <f>AN22</f>
        <v>0.3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  <c r="BI21" s="159" t="s">
        <v>858</v>
      </c>
      <c r="BJ21" s="159" t="s">
        <v>858</v>
      </c>
      <c r="BK21" s="159" t="s">
        <v>858</v>
      </c>
    </row>
    <row r="22" spans="1:63" ht="38.25">
      <c r="A22" s="224" t="s">
        <v>489</v>
      </c>
      <c r="B22" s="226" t="s">
        <v>894</v>
      </c>
      <c r="C22" s="19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>
        <v>5</v>
      </c>
      <c r="AG22" s="27">
        <v>0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30">
        <v>0.3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  <c r="BI22" s="27" t="s">
        <v>858</v>
      </c>
      <c r="BJ22" s="27" t="s">
        <v>858</v>
      </c>
      <c r="BK22" s="27" t="s">
        <v>858</v>
      </c>
    </row>
    <row r="23" spans="1:63" ht="63">
      <c r="A23" s="227" t="s">
        <v>491</v>
      </c>
      <c r="B23" s="228" t="s">
        <v>895</v>
      </c>
      <c r="C23" s="228" t="s">
        <v>896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>
        <v>2</v>
      </c>
      <c r="AG23" s="27">
        <v>0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30">
        <v>0.3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  <c r="BI23" s="27" t="s">
        <v>858</v>
      </c>
      <c r="BJ23" s="27" t="s">
        <v>858</v>
      </c>
      <c r="BK23" s="27" t="s">
        <v>858</v>
      </c>
    </row>
    <row r="24" spans="1:63" ht="15.75" hidden="1">
      <c r="A24" s="194"/>
      <c r="B24" s="197"/>
      <c r="C24" s="195"/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>
        <v>1</v>
      </c>
      <c r="AG24" s="27">
        <v>0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  <c r="BI24" s="27" t="s">
        <v>858</v>
      </c>
      <c r="BJ24" s="27" t="s">
        <v>858</v>
      </c>
      <c r="BK24" s="27" t="s">
        <v>858</v>
      </c>
    </row>
    <row r="25" spans="1:63" ht="15.75" hidden="1">
      <c r="A25" s="194"/>
      <c r="B25" s="197"/>
      <c r="C25" s="195"/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>
        <v>2</v>
      </c>
      <c r="AG25" s="27">
        <v>0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  <c r="BI25" s="27" t="s">
        <v>858</v>
      </c>
      <c r="BJ25" s="27" t="s">
        <v>858</v>
      </c>
      <c r="BK25" s="27" t="s">
        <v>858</v>
      </c>
    </row>
    <row r="26" spans="1:63" ht="15.75" hidden="1">
      <c r="A26" s="194"/>
      <c r="B26" s="195"/>
      <c r="C26" s="195"/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>
        <v>0</v>
      </c>
      <c r="Q26" s="27">
        <v>0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15.75" hidden="1">
      <c r="A27" s="194"/>
      <c r="B27" s="195"/>
      <c r="C27" s="195"/>
      <c r="D27" s="159" t="s">
        <v>858</v>
      </c>
      <c r="E27" s="159" t="s">
        <v>858</v>
      </c>
      <c r="F27" s="159" t="s">
        <v>858</v>
      </c>
      <c r="G27" s="159" t="s">
        <v>858</v>
      </c>
      <c r="H27" s="159" t="s">
        <v>858</v>
      </c>
      <c r="I27" s="159" t="s">
        <v>858</v>
      </c>
      <c r="J27" s="159" t="s">
        <v>858</v>
      </c>
      <c r="K27" s="159" t="s">
        <v>858</v>
      </c>
      <c r="L27" s="159" t="s">
        <v>858</v>
      </c>
      <c r="M27" s="159" t="s">
        <v>858</v>
      </c>
      <c r="N27" s="159" t="s">
        <v>858</v>
      </c>
      <c r="O27" s="159" t="s">
        <v>858</v>
      </c>
      <c r="P27" s="159">
        <v>0</v>
      </c>
      <c r="Q27" s="159">
        <v>0</v>
      </c>
      <c r="R27" s="159" t="s">
        <v>858</v>
      </c>
      <c r="S27" s="159" t="s">
        <v>858</v>
      </c>
      <c r="T27" s="159" t="s">
        <v>858</v>
      </c>
      <c r="U27" s="159" t="s">
        <v>858</v>
      </c>
      <c r="V27" s="159" t="s">
        <v>858</v>
      </c>
      <c r="W27" s="159" t="s">
        <v>858</v>
      </c>
      <c r="X27" s="159" t="s">
        <v>858</v>
      </c>
      <c r="Y27" s="159" t="s">
        <v>858</v>
      </c>
      <c r="Z27" s="159" t="s">
        <v>858</v>
      </c>
      <c r="AA27" s="159" t="s">
        <v>858</v>
      </c>
      <c r="AB27" s="159" t="s">
        <v>858</v>
      </c>
      <c r="AC27" s="159" t="s">
        <v>858</v>
      </c>
      <c r="AD27" s="159" t="s">
        <v>858</v>
      </c>
      <c r="AE27" s="159" t="s">
        <v>858</v>
      </c>
      <c r="AF27" s="159" t="s">
        <v>858</v>
      </c>
      <c r="AG27" s="159" t="s">
        <v>858</v>
      </c>
      <c r="AH27" s="159" t="s">
        <v>858</v>
      </c>
      <c r="AI27" s="159" t="s">
        <v>858</v>
      </c>
      <c r="AJ27" s="159" t="s">
        <v>858</v>
      </c>
      <c r="AK27" s="159" t="s">
        <v>858</v>
      </c>
      <c r="AL27" s="159" t="s">
        <v>858</v>
      </c>
      <c r="AM27" s="159" t="s">
        <v>858</v>
      </c>
      <c r="AN27" s="159" t="s">
        <v>858</v>
      </c>
      <c r="AO27" s="159" t="s">
        <v>858</v>
      </c>
      <c r="AP27" s="159" t="s">
        <v>858</v>
      </c>
      <c r="AQ27" s="159" t="s">
        <v>858</v>
      </c>
      <c r="AR27" s="159" t="s">
        <v>858</v>
      </c>
      <c r="AS27" s="159" t="s">
        <v>858</v>
      </c>
      <c r="AT27" s="159" t="s">
        <v>858</v>
      </c>
      <c r="AU27" s="159" t="s">
        <v>858</v>
      </c>
      <c r="AV27" s="159" t="s">
        <v>858</v>
      </c>
      <c r="AW27" s="159" t="s">
        <v>858</v>
      </c>
      <c r="AX27" s="159" t="s">
        <v>858</v>
      </c>
      <c r="AY27" s="159" t="s">
        <v>858</v>
      </c>
      <c r="AZ27" s="159" t="s">
        <v>858</v>
      </c>
      <c r="BA27" s="159" t="s">
        <v>858</v>
      </c>
      <c r="BB27" s="159" t="s">
        <v>858</v>
      </c>
      <c r="BC27" s="159" t="s">
        <v>858</v>
      </c>
      <c r="BD27" s="159" t="s">
        <v>858</v>
      </c>
      <c r="BE27" s="159" t="s">
        <v>858</v>
      </c>
      <c r="BF27" s="159" t="s">
        <v>858</v>
      </c>
      <c r="BG27" s="159" t="s">
        <v>858</v>
      </c>
      <c r="BH27" s="159" t="s">
        <v>858</v>
      </c>
      <c r="BI27" s="159" t="s">
        <v>858</v>
      </c>
      <c r="BJ27" s="159" t="s">
        <v>858</v>
      </c>
      <c r="BK27" s="159" t="s">
        <v>858</v>
      </c>
    </row>
    <row r="28" spans="1:63" ht="15.75" hidden="1">
      <c r="A28" s="194"/>
      <c r="B28" s="197"/>
      <c r="C28" s="195"/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>
        <v>0</v>
      </c>
      <c r="Q28" s="27">
        <v>0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11">
        <v>0</v>
      </c>
      <c r="BI29" s="211">
        <v>0</v>
      </c>
      <c r="BJ29" s="27" t="s">
        <v>858</v>
      </c>
      <c r="BK29" s="27" t="s">
        <v>858</v>
      </c>
    </row>
    <row r="30" spans="1:63" ht="15.75" hidden="1">
      <c r="A30" s="194"/>
      <c r="B30" s="198"/>
      <c r="C30" s="194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11">
        <v>0</v>
      </c>
      <c r="BI30" s="211">
        <v>0</v>
      </c>
      <c r="BJ30" s="27" t="s">
        <v>858</v>
      </c>
      <c r="BK30" s="27" t="s">
        <v>858</v>
      </c>
    </row>
    <row r="31" spans="1:63" ht="31.5">
      <c r="A31" s="194" t="s">
        <v>36</v>
      </c>
      <c r="B31" s="194" t="s">
        <v>863</v>
      </c>
      <c r="C31" s="19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11">
        <f>BH33</f>
        <v>0.931</v>
      </c>
      <c r="BI31" s="211">
        <v>0</v>
      </c>
      <c r="BJ31" s="27" t="s">
        <v>858</v>
      </c>
      <c r="BK31" s="27" t="s">
        <v>858</v>
      </c>
    </row>
    <row r="32" spans="1:63" ht="25.5" collapsed="1">
      <c r="A32" s="194" t="s">
        <v>864</v>
      </c>
      <c r="B32" s="229" t="s">
        <v>897</v>
      </c>
      <c r="C32" s="229" t="s">
        <v>898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11">
        <v>0</v>
      </c>
      <c r="BI32" s="211">
        <v>0</v>
      </c>
      <c r="BJ32" s="27" t="s">
        <v>858</v>
      </c>
      <c r="BK32" s="27" t="s">
        <v>858</v>
      </c>
    </row>
    <row r="33" spans="1:63" ht="25.5">
      <c r="A33" s="194" t="s">
        <v>901</v>
      </c>
      <c r="B33" s="229" t="s">
        <v>899</v>
      </c>
      <c r="C33" s="229" t="s">
        <v>900</v>
      </c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11">
        <f>'Ф13'!F34</f>
        <v>0.931</v>
      </c>
      <c r="BI33" s="211">
        <v>0</v>
      </c>
      <c r="BJ33" s="27" t="s">
        <v>858</v>
      </c>
      <c r="BK33" s="27" t="s">
        <v>858</v>
      </c>
    </row>
    <row r="34" spans="1:45" ht="15.75">
      <c r="A34" s="160"/>
      <c r="B34" s="16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5.75" collapsed="1">
      <c r="A35" s="160"/>
      <c r="B35" s="16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5.75">
      <c r="A36" s="160"/>
      <c r="B36" s="16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5.75">
      <c r="A37" s="160"/>
      <c r="B37" s="16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 collapsed="1">
      <c r="A44" s="162"/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</row>
    <row r="45" spans="1:45" ht="15.75">
      <c r="A45" s="165"/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</row>
    <row r="46" spans="1:45" ht="15.75">
      <c r="A46" s="168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</row>
    <row r="47" spans="1:45" ht="15.75">
      <c r="A47" s="168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</sheetData>
  <sheetProtection/>
  <mergeCells count="49"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  <mergeCell ref="L16:M16"/>
    <mergeCell ref="N16:O16"/>
    <mergeCell ref="AL16:AM16"/>
    <mergeCell ref="H16:I16"/>
    <mergeCell ref="Z16:AA16"/>
    <mergeCell ref="P16:Q16"/>
    <mergeCell ref="AN16:AO16"/>
    <mergeCell ref="R16:S16"/>
    <mergeCell ref="T16:U16"/>
    <mergeCell ref="V16:W16"/>
    <mergeCell ref="X16:Y16"/>
    <mergeCell ref="BF16:BG16"/>
    <mergeCell ref="AB16:AC16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X15:AO15"/>
    <mergeCell ref="AP15:AU15"/>
    <mergeCell ref="AV15:AY15"/>
    <mergeCell ref="AZ15:BE15"/>
    <mergeCell ref="BF15:BI15"/>
    <mergeCell ref="BJ15:BK15"/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2021-10-19T14:15:52Z</dcterms:modified>
  <cp:category/>
  <cp:version/>
  <cp:contentType/>
  <cp:contentStatus/>
</cp:coreProperties>
</file>