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. № 2" sheetId="1" r:id="rId1"/>
    <sheet name="Прил. № 3" sheetId="2" r:id="rId2"/>
    <sheet name="Прил. № 4" sheetId="3" r:id="rId3"/>
    <sheet name="Прил. № 5" sheetId="4" r:id="rId4"/>
    <sheet name="Прил. № 6" sheetId="5" r:id="rId5"/>
    <sheet name="Прил. № 7" sheetId="6" r:id="rId6"/>
    <sheet name="Прил. № 8" sheetId="7" r:id="rId7"/>
    <sheet name="Прил. № 9" sheetId="8" r:id="rId8"/>
  </sheets>
  <externalReferences>
    <externalReference r:id="rId11"/>
  </externalReferences>
  <definedNames>
    <definedName name="TABLE" localSheetId="1">'Прил. № 3'!#REF!</definedName>
    <definedName name="TABLE" localSheetId="2">'Прил. № 4'!#REF!</definedName>
    <definedName name="TABLE" localSheetId="3">'Прил. № 5'!#REF!</definedName>
    <definedName name="TABLE" localSheetId="4">'Прил. № 6'!#REF!</definedName>
    <definedName name="TABLE" localSheetId="5">'Прил. № 7'!#REF!</definedName>
    <definedName name="TABLE" localSheetId="6">'Прил. № 8'!#REF!</definedName>
    <definedName name="TABLE" localSheetId="7">'Прил. № 9'!#REF!</definedName>
    <definedName name="TABLE_2" localSheetId="1">'Прил. № 3'!#REF!</definedName>
    <definedName name="TABLE_2" localSheetId="2">'Прил. № 4'!#REF!</definedName>
    <definedName name="TABLE_2" localSheetId="3">'Прил. № 5'!#REF!</definedName>
    <definedName name="TABLE_2" localSheetId="4">'Прил. № 6'!#REF!</definedName>
    <definedName name="TABLE_2" localSheetId="5">'Прил. № 7'!#REF!</definedName>
    <definedName name="TABLE_2" localSheetId="6">'Прил. № 8'!#REF!</definedName>
    <definedName name="TABLE_2" localSheetId="7">'Прил. № 9'!#REF!</definedName>
    <definedName name="_xlnm.Print_Titles" localSheetId="1">'Прил. № 3'!$15:$16</definedName>
    <definedName name="_xlnm.Print_Titles" localSheetId="2">'Прил. № 4'!$12:$12</definedName>
    <definedName name="_xlnm.Print_Titles" localSheetId="3">'Прил. № 5'!$14:$14</definedName>
    <definedName name="_xlnm.Print_Titles" localSheetId="6">'Прил. № 8'!$12:$13</definedName>
    <definedName name="_xlnm.Print_Area" localSheetId="0">'Прил. № 2'!$A$1:$J$32</definedName>
    <definedName name="_xlnm.Print_Area" localSheetId="1">'Прил. № 3'!$A$1:$CX$27</definedName>
    <definedName name="_xlnm.Print_Area" localSheetId="2">'Прил. № 4'!$A$1:$CX$34</definedName>
    <definedName name="_xlnm.Print_Area" localSheetId="3">'Прил. № 5'!$A$1:$CX$40</definedName>
    <definedName name="_xlnm.Print_Area" localSheetId="4">'Прил. № 6'!$A$1:$CX$15</definedName>
    <definedName name="_xlnm.Print_Area" localSheetId="5">'Прил. № 7'!$A$1:$CX$20</definedName>
    <definedName name="_xlnm.Print_Area" localSheetId="6">'Прил. № 8'!$A$1:$CX$33</definedName>
    <definedName name="_xlnm.Print_Area" localSheetId="7">'Прил. № 9'!$A$1:$CX$33</definedName>
  </definedNames>
  <calcPr fullCalcOnLoad="1"/>
</workbook>
</file>

<file path=xl/sharedStrings.xml><?xml version="1.0" encoding="utf-8"?>
<sst xmlns="http://schemas.openxmlformats.org/spreadsheetml/2006/main" count="279" uniqueCount="160">
  <si>
    <t>Приложение № 3</t>
  </si>
  <si>
    <t>к стандартам раскрытия информации субъектами оптового и розничных рынков электрической энергии</t>
  </si>
  <si>
    <t>(форма)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</si>
  <si>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</si>
  <si>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</si>
  <si>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</si>
  <si>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(наименование сетевой организации)</t>
  </si>
  <si>
    <t>на</t>
  </si>
  <si>
    <t xml:space="preserve"> год</t>
  </si>
  <si>
    <t>Единица измерения</t>
  </si>
  <si>
    <t>Стандартизированные тарифные ставки</t>
  </si>
  <si>
    <t>по постоянной схеме</t>
  </si>
  <si>
    <t>рублей/кВт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</si>
  <si>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</si>
  <si>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по 
временной схеме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</si>
  <si>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</si>
  <si>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</si>
  <si>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</si>
  <si>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</si>
  <si>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Ставки платы С</t>
    </r>
    <r>
      <rPr>
        <vertAlign val="subscript"/>
        <sz val="10"/>
        <rFont val="Times New Roman"/>
        <family val="1"/>
      </rPr>
      <t>2,i</t>
    </r>
    <r>
      <rPr>
        <sz val="10"/>
        <rFont val="Times New Roman"/>
        <family val="1"/>
      </rPr>
      <t>,  С</t>
    </r>
    <r>
      <rPr>
        <vertAlign val="subscript"/>
        <sz val="10"/>
        <rFont val="Times New Roman"/>
        <family val="1"/>
      </rPr>
      <t>3,i</t>
    </r>
    <r>
      <rPr>
        <sz val="10"/>
        <rFont val="Times New Roman"/>
        <family val="1"/>
      </rPr>
      <t xml:space="preserve"> и С</t>
    </r>
    <r>
      <rPr>
        <vertAlign val="subscript"/>
        <sz val="10"/>
        <rFont val="Times New Roman"/>
        <family val="1"/>
      </rPr>
      <t>4,i</t>
    </r>
    <r>
      <rPr>
        <sz val="10"/>
        <rFont val="Times New Roman"/>
        <family val="1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</si>
  <si>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Наименование стандартизированных 
тарифных ставок</t>
  </si>
  <si>
    <t>(в ред. Постановления Правительства РФ</t>
  </si>
  <si>
    <t>от 17.09.2015 № 987)</t>
  </si>
  <si>
    <r>
      <t>С</t>
    </r>
    <r>
      <rPr>
        <vertAlign val="subscript"/>
        <sz val="12"/>
        <rFont val="Times New Roman"/>
        <family val="1"/>
      </rPr>
      <t>1</t>
    </r>
  </si>
  <si>
    <r>
      <t>С</t>
    </r>
    <r>
      <rPr>
        <vertAlign val="subscript"/>
        <sz val="12"/>
        <rFont val="Times New Roman"/>
        <family val="1"/>
      </rPr>
      <t>1.1</t>
    </r>
  </si>
  <si>
    <r>
      <t>С</t>
    </r>
    <r>
      <rPr>
        <vertAlign val="subscript"/>
        <sz val="12"/>
        <rFont val="Times New Roman"/>
        <family val="1"/>
      </rPr>
      <t>1.2</t>
    </r>
  </si>
  <si>
    <r>
      <t>С</t>
    </r>
    <r>
      <rPr>
        <vertAlign val="subscript"/>
        <sz val="12"/>
        <rFont val="Times New Roman"/>
        <family val="1"/>
      </rPr>
      <t>1.3</t>
    </r>
  </si>
  <si>
    <r>
      <t>С</t>
    </r>
    <r>
      <rPr>
        <vertAlign val="subscript"/>
        <sz val="12"/>
        <rFont val="Times New Roman"/>
        <family val="1"/>
      </rPr>
      <t>1.4</t>
    </r>
  </si>
  <si>
    <r>
      <t>С</t>
    </r>
    <r>
      <rPr>
        <vertAlign val="subscript"/>
        <sz val="12"/>
        <rFont val="Times New Roman"/>
        <family val="1"/>
      </rPr>
      <t xml:space="preserve">2,i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</si>
  <si>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3,i </t>
    </r>
    <r>
      <rPr>
        <sz val="12"/>
        <rFont val="Times New Roman"/>
        <family val="1"/>
      </rPr>
      <t>*</t>
    </r>
  </si>
  <si>
    <r>
      <t>С</t>
    </r>
    <r>
      <rPr>
        <vertAlign val="subscript"/>
        <sz val="12"/>
        <rFont val="Times New Roman"/>
        <family val="1"/>
      </rPr>
      <t xml:space="preserve">4,i </t>
    </r>
    <r>
      <rPr>
        <sz val="12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</si>
  <si>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</si>
  <si>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</si>
  <si>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</si>
  <si>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</si>
  <si>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Приложение № 4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</si>
  <si>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</si>
  <si>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</si>
  <si>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</si>
  <si>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</si>
  <si>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</si>
  <si>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</si>
  <si>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</si>
  <si>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</si>
  <si>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</si>
  <si>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</si>
  <si>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</si>
  <si>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</si>
  <si>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</si>
  <si>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</si>
  <si>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</si>
  <si>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</si>
  <si>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</si>
  <si>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</si>
  <si>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</si>
  <si>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</si>
  <si>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</si>
  <si>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</si>
  <si>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</si>
  <si>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</si>
  <si>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</si>
  <si>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</si>
  <si>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</si>
  <si>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</si>
  <si>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</si>
  <si>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</si>
  <si>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</si>
  <si>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</si>
  <si>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</si>
  <si>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</si>
  <si>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</si>
  <si>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</si>
  <si>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</si>
  <si>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</si>
  <si>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</si>
  <si>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</si>
  <si>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</si>
  <si>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</si>
  <si>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</si>
  <si>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</si>
  <si>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</si>
  <si>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</si>
  <si>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</si>
  <si>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</si>
  <si>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</si>
  <si>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</si>
  <si>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</si>
  <si>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</si>
  <si>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</si>
  <si>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</si>
  <si>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</si>
  <si>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</si>
  <si>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</si>
  <si>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</si>
  <si>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</si>
  <si>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</si>
  <si>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</si>
  <si>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</si>
  <si>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</si>
  <si>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</si>
  <si>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</si>
  <si>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</si>
  <si>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</si>
  <si>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</si>
  <si>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</si>
  <si>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</si>
  <si>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</si>
  <si>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</si>
  <si>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</si>
  <si>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</si>
  <si>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</si>
  <si>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</si>
  <si>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</si>
  <si>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</si>
  <si>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</si>
  <si>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</si>
  <si>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</si>
  <si>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</si>
  <si>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</si>
  <si>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</si>
  <si>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</si>
  <si>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</si>
  <si>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</si>
  <si>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</si>
  <si>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</si>
  <si>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</si>
  <si>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</si>
  <si>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</si>
  <si>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</si>
  <si>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</si>
  <si>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</si>
  <si>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</si>
  <si>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</si>
  <si>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</si>
  <si>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</si>
  <si>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</si>
  <si>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</si>
  <si>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</si>
  <si>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Приложение № 2</t>
  </si>
  <si>
    <t>(в ред. Постановления Правительства РФ от 17.09.2015 № 987)</t>
  </si>
  <si>
    <t>ПРОГНОЗНЫЕ СВЕДЕНИЯ</t>
  </si>
  <si>
    <t>о расходах за технологическое присоединение</t>
  </si>
  <si>
    <t>год</t>
  </si>
  <si>
    <t xml:space="preserve">1. Полное наименование  </t>
  </si>
  <si>
    <t xml:space="preserve">2. Сокращенное наименование  </t>
  </si>
  <si>
    <t xml:space="preserve">3. Место нахождения  </t>
  </si>
  <si>
    <t xml:space="preserve">4. Адрес юридического лица  </t>
  </si>
  <si>
    <t xml:space="preserve">5. ИНН  </t>
  </si>
  <si>
    <t xml:space="preserve">6. КПП  </t>
  </si>
  <si>
    <t xml:space="preserve">7. Ф.И.О. руководителя  </t>
  </si>
  <si>
    <t xml:space="preserve">8. Адрес электронной почты  </t>
  </si>
  <si>
    <t xml:space="preserve">9. Контактный телефон  </t>
  </si>
  <si>
    <t xml:space="preserve">10. Факс  </t>
  </si>
  <si>
    <t>ООО "ИнвестГрадСтрой"</t>
  </si>
  <si>
    <t>Общество с ограниченной ответсвенностью "ИнвестГрадСтрой"</t>
  </si>
  <si>
    <t>e-mail: frolov.djaz@gmail.com</t>
  </si>
  <si>
    <t>2017</t>
  </si>
  <si>
    <t>-</t>
  </si>
  <si>
    <t>634006, Томская обл., г. Томск, ул. Пушкина, д. 63/4, стр. 21</t>
  </si>
  <si>
    <t>(3822) 78-16-00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</si>
</sst>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_р_._-;\-* #,##0.000_р_._-;_-* &quot;-&quot;??_р_._-;_-@_-"/>
    <numFmt numFmtId="177" formatCode="_-* #,##0.0_р_._-;\-* #,##0.0_р_._-;_-* &quot;-&quot;??_р_._-;_-@_-"/>
    <numFmt numFmtId="178" formatCode="_-* #,##0_р_._-;\-* #,##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indent="5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 indent="15"/>
    </xf>
    <xf numFmtId="0" fontId="9" fillId="0" borderId="0" xfId="0" applyFont="1" applyAlignment="1">
      <alignment horizontal="left" vertical="center" indent="13"/>
    </xf>
    <xf numFmtId="0" fontId="9" fillId="0" borderId="0" xfId="0" applyFont="1" applyAlignment="1">
      <alignment horizontal="left" vertical="center" indent="5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71" fontId="9" fillId="0" borderId="0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6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/>
    </xf>
    <xf numFmtId="171" fontId="9" fillId="0" borderId="17" xfId="58" applyFont="1" applyBorder="1" applyAlignment="1">
      <alignment horizontal="center" vertical="top"/>
    </xf>
    <xf numFmtId="171" fontId="9" fillId="0" borderId="15" xfId="58" applyFont="1" applyBorder="1" applyAlignment="1">
      <alignment horizontal="center" vertical="top"/>
    </xf>
    <xf numFmtId="0" fontId="9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1" fontId="9" fillId="0" borderId="14" xfId="58" applyFont="1" applyBorder="1" applyAlignment="1">
      <alignment horizontal="center" vertical="top"/>
    </xf>
    <xf numFmtId="171" fontId="9" fillId="0" borderId="19" xfId="58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 indent="1"/>
    </xf>
    <xf numFmtId="0" fontId="9" fillId="0" borderId="20" xfId="0" applyFont="1" applyFill="1" applyBorder="1" applyAlignment="1">
      <alignment horizontal="left" vertical="top" wrapText="1" indent="1"/>
    </xf>
    <xf numFmtId="0" fontId="9" fillId="0" borderId="22" xfId="0" applyFont="1" applyBorder="1" applyAlignment="1">
      <alignment horizontal="center" vertical="top"/>
    </xf>
    <xf numFmtId="0" fontId="9" fillId="0" borderId="22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171" fontId="9" fillId="0" borderId="13" xfId="58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171" fontId="9" fillId="0" borderId="23" xfId="58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 indent="1"/>
    </xf>
    <xf numFmtId="0" fontId="9" fillId="0" borderId="24" xfId="0" applyFont="1" applyFill="1" applyBorder="1" applyAlignment="1">
      <alignment horizontal="left" vertical="top" wrapText="1" indent="1"/>
    </xf>
    <xf numFmtId="171" fontId="9" fillId="0" borderId="25" xfId="58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171" fontId="9" fillId="0" borderId="26" xfId="58" applyFont="1" applyBorder="1" applyAlignment="1">
      <alignment horizontal="center" vertical="top"/>
    </xf>
    <xf numFmtId="171" fontId="9" fillId="0" borderId="0" xfId="58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178" fontId="9" fillId="0" borderId="25" xfId="58" applyNumberFormat="1" applyFont="1" applyBorder="1" applyAlignment="1">
      <alignment horizontal="center" vertical="top"/>
    </xf>
    <xf numFmtId="171" fontId="9" fillId="0" borderId="14" xfId="0" applyNumberFormat="1" applyFont="1" applyBorder="1" applyAlignment="1">
      <alignment horizontal="center" vertical="top"/>
    </xf>
    <xf numFmtId="178" fontId="9" fillId="0" borderId="14" xfId="58" applyNumberFormat="1" applyFont="1" applyBorder="1" applyAlignment="1">
      <alignment horizontal="center" vertical="top"/>
    </xf>
    <xf numFmtId="178" fontId="9" fillId="0" borderId="13" xfId="58" applyNumberFormat="1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left" vertical="top" wrapText="1" indent="2"/>
    </xf>
    <xf numFmtId="0" fontId="9" fillId="0" borderId="14" xfId="0" applyFont="1" applyFill="1" applyBorder="1" applyAlignment="1">
      <alignment horizontal="left" vertical="top" wrapText="1" indent="2"/>
    </xf>
    <xf numFmtId="0" fontId="9" fillId="0" borderId="24" xfId="0" applyFont="1" applyFill="1" applyBorder="1" applyAlignment="1">
      <alignment horizontal="left" vertical="top" wrapText="1" indent="2"/>
    </xf>
    <xf numFmtId="0" fontId="9" fillId="0" borderId="25" xfId="0" applyFont="1" applyFill="1" applyBorder="1" applyAlignment="1">
      <alignment horizontal="left" vertical="top" wrapText="1" indent="2"/>
    </xf>
    <xf numFmtId="0" fontId="9" fillId="0" borderId="25" xfId="0" applyFont="1" applyFill="1" applyBorder="1" applyAlignment="1">
      <alignment horizontal="left" vertical="top" wrapText="1" indent="1"/>
    </xf>
    <xf numFmtId="0" fontId="9" fillId="0" borderId="24" xfId="0" applyFont="1" applyFill="1" applyBorder="1" applyAlignment="1">
      <alignment horizontal="left" vertical="top" wrapText="1" indent="3"/>
    </xf>
    <xf numFmtId="0" fontId="9" fillId="0" borderId="25" xfId="0" applyFont="1" applyFill="1" applyBorder="1" applyAlignment="1">
      <alignment horizontal="left" vertical="top" wrapText="1" indent="3"/>
    </xf>
    <xf numFmtId="0" fontId="9" fillId="0" borderId="13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left" vertical="top" wrapText="1" indent="1"/>
    </xf>
    <xf numFmtId="49" fontId="9" fillId="0" borderId="24" xfId="0" applyNumberFormat="1" applyFont="1" applyFill="1" applyBorder="1" applyAlignment="1">
      <alignment horizontal="left" vertical="top" wrapText="1" indent="1"/>
    </xf>
    <xf numFmtId="49" fontId="9" fillId="0" borderId="12" xfId="0" applyNumberFormat="1" applyFont="1" applyFill="1" applyBorder="1" applyAlignment="1">
      <alignment horizontal="left" vertical="top" wrapText="1" indent="1"/>
    </xf>
    <xf numFmtId="49" fontId="9" fillId="0" borderId="20" xfId="0" applyNumberFormat="1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left" vertical="top" wrapText="1" indent="1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left" vertical="top" wrapText="1" indent="1"/>
    </xf>
    <xf numFmtId="0" fontId="1" fillId="0" borderId="25" xfId="0" applyFont="1" applyFill="1" applyBorder="1" applyAlignment="1">
      <alignment horizontal="left" vertical="top" wrapText="1" indent="1"/>
    </xf>
    <xf numFmtId="0" fontId="1" fillId="0" borderId="21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 wrapText="1" indent="1"/>
    </xf>
    <xf numFmtId="0" fontId="48" fillId="0" borderId="13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Servers\&#1073;&#1091;&#1082;%20&#1088;&#1072;&#1073;&#1086;&#1090;&#1072;\&#1060;&#1044;\&#1088;&#1072;&#1073;&#1086;&#1090;&#1072;\&#1048;&#1060;&#1040;\&#1048;&#1043;&#1057;\2016\&#1090;&#1072;&#1088;&#1080;&#1092;\ENERGY.KTL.LT.CALC.NVV.NET.6.70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C"/>
      <sheetName val="CD"/>
      <sheetName val="CBYRAB"/>
      <sheetName val="NBYRAB"/>
      <sheetName val="P_1_16"/>
      <sheetName val="P_1_17"/>
      <sheetName val="P_1_17_1"/>
      <sheetName val="P_2_1"/>
      <sheetName val="P_2_2"/>
      <sheetName val="NBYL"/>
      <sheetName val="P_2_1_MOS"/>
      <sheetName val="P_2_2_MOS"/>
      <sheetName val="Инструкция"/>
      <sheetName val="modInstruction"/>
      <sheetName val="Лог обновления"/>
      <sheetName val="Титульный"/>
      <sheetName val="Библиотека документов"/>
      <sheetName val="modDocs"/>
      <sheetName val="modfrmDocumentPicker"/>
      <sheetName val="modDocumentsAPI"/>
      <sheetName val="SELECTED_DOCS"/>
      <sheetName val="DOCS_DEPENDENCY"/>
      <sheetName val="modHLIcons"/>
      <sheetName val="tech"/>
      <sheetName val="EXTENDED_RST_DIC"/>
      <sheetName val="TECHSHEET"/>
      <sheetName val="Данные об организации"/>
      <sheetName val="Расчёт расходов"/>
      <sheetName val="modBasicRanges"/>
      <sheetName val="Расходы + Баланс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frmReestr"/>
      <sheetName val="modPass"/>
      <sheetName val="modProv"/>
      <sheetName val="REESTR_ORG"/>
      <sheetName val="REESTR_MO"/>
      <sheetName val="REESTR_MO_LA"/>
      <sheetName val="REESTR_MO_PA"/>
      <sheetName val="REESTR_DATA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  <sheetName val="modCostsfeatBalance"/>
      <sheetName val="modfrmCheckInIsInProgress"/>
      <sheetName val="modOrgData"/>
      <sheetName val="modfrmDateChoose"/>
      <sheetName val="modAdditionalOrgData"/>
    </sheetNames>
    <sheetDataSet>
      <sheetData sheetId="16">
        <row r="58">
          <cell r="F58" t="str">
            <v>Фролов Александр Анатольевич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3" max="3" width="10.25390625" style="0" customWidth="1"/>
  </cols>
  <sheetData>
    <row r="1" spans="1:7" ht="12.75">
      <c r="A1" s="14"/>
      <c r="G1" s="22" t="s">
        <v>138</v>
      </c>
    </row>
    <row r="2" spans="1:10" ht="38.25" customHeight="1">
      <c r="A2" s="23"/>
      <c r="B2" s="23"/>
      <c r="C2" s="23"/>
      <c r="D2" s="23"/>
      <c r="E2" s="23"/>
      <c r="F2" s="23"/>
      <c r="G2" s="32" t="s">
        <v>1</v>
      </c>
      <c r="H2" s="32"/>
      <c r="I2" s="32"/>
      <c r="J2" s="32"/>
    </row>
    <row r="3" spans="1:10" ht="24.75" customHeight="1">
      <c r="A3" s="24"/>
      <c r="G3" s="32" t="s">
        <v>139</v>
      </c>
      <c r="H3" s="32"/>
      <c r="I3" s="32"/>
      <c r="J3" s="32"/>
    </row>
    <row r="4" spans="1:7" ht="16.5" customHeight="1">
      <c r="A4" s="24"/>
      <c r="G4" s="23"/>
    </row>
    <row r="5" ht="16.5">
      <c r="J5" s="15" t="s">
        <v>2</v>
      </c>
    </row>
    <row r="6" ht="16.5">
      <c r="A6" s="15"/>
    </row>
    <row r="7" ht="16.5">
      <c r="A7" s="15"/>
    </row>
    <row r="8" spans="1:10" ht="18.75">
      <c r="A8" s="33" t="s">
        <v>140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.75">
      <c r="A9" s="33" t="s">
        <v>141</v>
      </c>
      <c r="B9" s="33"/>
      <c r="C9" s="33"/>
      <c r="D9" s="33"/>
      <c r="E9" s="33"/>
      <c r="F9" s="33"/>
      <c r="G9" s="33"/>
      <c r="H9" s="33"/>
      <c r="I9" s="33"/>
      <c r="J9" s="33"/>
    </row>
    <row r="10" spans="1:9" ht="19.5" thickBot="1">
      <c r="A10" s="29"/>
      <c r="B10" s="35" t="s">
        <v>153</v>
      </c>
      <c r="C10" s="35"/>
      <c r="D10" s="35"/>
      <c r="E10" s="35"/>
      <c r="F10" s="35"/>
      <c r="G10" s="17" t="s">
        <v>7</v>
      </c>
      <c r="H10" s="16">
        <v>2017</v>
      </c>
      <c r="I10" s="18" t="s">
        <v>142</v>
      </c>
    </row>
    <row r="11" spans="1:9" ht="17.25" customHeight="1">
      <c r="A11" s="30"/>
      <c r="B11" s="34" t="s">
        <v>6</v>
      </c>
      <c r="C11" s="34"/>
      <c r="D11" s="34"/>
      <c r="E11" s="34"/>
      <c r="F11" s="34"/>
      <c r="G11" s="19"/>
      <c r="H11" s="19"/>
      <c r="I11" s="19"/>
    </row>
    <row r="12" spans="1:9" ht="17.25" customHeight="1">
      <c r="A12" s="21"/>
      <c r="B12" s="21"/>
      <c r="C12" s="21"/>
      <c r="D12" s="21"/>
      <c r="E12" s="21"/>
      <c r="F12" s="21"/>
      <c r="G12" s="21"/>
      <c r="H12" s="21"/>
      <c r="I12" s="21"/>
    </row>
    <row r="13" spans="1:10" ht="30" customHeight="1">
      <c r="A13" s="25" t="s">
        <v>143</v>
      </c>
      <c r="B13" s="142"/>
      <c r="C13" s="142"/>
      <c r="D13" s="143" t="s">
        <v>154</v>
      </c>
      <c r="E13" s="143"/>
      <c r="F13" s="143"/>
      <c r="G13" s="143"/>
      <c r="H13" s="143"/>
      <c r="I13" s="143"/>
      <c r="J13" s="143"/>
    </row>
    <row r="14" spans="1:10" ht="15.75">
      <c r="A14" s="26"/>
      <c r="B14" s="142"/>
      <c r="C14" s="142"/>
      <c r="D14" s="142"/>
      <c r="E14" s="142"/>
      <c r="F14" s="142"/>
      <c r="G14" s="142"/>
      <c r="H14" s="142"/>
      <c r="I14" s="142"/>
      <c r="J14" s="142"/>
    </row>
    <row r="15" spans="1:10" ht="15.75">
      <c r="A15" s="25" t="s">
        <v>144</v>
      </c>
      <c r="B15" s="142"/>
      <c r="C15" s="142"/>
      <c r="D15" s="142"/>
      <c r="E15" s="144" t="str">
        <f>B10</f>
        <v>ООО "ИнвестГрадСтрой"</v>
      </c>
      <c r="F15" s="144"/>
      <c r="G15" s="144"/>
      <c r="H15" s="144"/>
      <c r="I15" s="144"/>
      <c r="J15" s="144"/>
    </row>
    <row r="16" spans="1:10" ht="15.75">
      <c r="A16" s="26"/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ht="15.75">
      <c r="A17" s="25" t="s">
        <v>145</v>
      </c>
      <c r="B17" s="142"/>
      <c r="C17" s="142"/>
      <c r="D17" s="144" t="s">
        <v>158</v>
      </c>
      <c r="E17" s="144"/>
      <c r="F17" s="144"/>
      <c r="G17" s="144"/>
      <c r="H17" s="144"/>
      <c r="I17" s="144"/>
      <c r="J17" s="144"/>
    </row>
    <row r="18" spans="1:10" ht="15.75">
      <c r="A18" s="27"/>
      <c r="B18" s="142"/>
      <c r="C18" s="142"/>
      <c r="D18" s="142"/>
      <c r="E18" s="142"/>
      <c r="F18" s="142"/>
      <c r="G18" s="142"/>
      <c r="H18" s="142"/>
      <c r="I18" s="142"/>
      <c r="J18" s="142"/>
    </row>
    <row r="19" spans="1:10" ht="15.75">
      <c r="A19" s="25" t="s">
        <v>146</v>
      </c>
      <c r="B19" s="142"/>
      <c r="C19" s="142"/>
      <c r="D19" s="144" t="s">
        <v>158</v>
      </c>
      <c r="E19" s="144"/>
      <c r="F19" s="144"/>
      <c r="G19" s="144"/>
      <c r="H19" s="144"/>
      <c r="I19" s="144"/>
      <c r="J19" s="144"/>
    </row>
    <row r="20" spans="1:10" ht="15.75">
      <c r="A20" s="26"/>
      <c r="B20" s="142"/>
      <c r="C20" s="142"/>
      <c r="D20" s="142"/>
      <c r="E20" s="142"/>
      <c r="F20" s="142"/>
      <c r="G20" s="142"/>
      <c r="H20" s="142"/>
      <c r="I20" s="142"/>
      <c r="J20" s="142"/>
    </row>
    <row r="21" spans="1:10" ht="15.75">
      <c r="A21" s="25" t="s">
        <v>147</v>
      </c>
      <c r="B21" s="144">
        <v>4205130008</v>
      </c>
      <c r="C21" s="144"/>
      <c r="D21" s="144"/>
      <c r="E21" s="144"/>
      <c r="F21" s="144"/>
      <c r="G21" s="144"/>
      <c r="H21" s="144"/>
      <c r="I21" s="144"/>
      <c r="J21" s="144"/>
    </row>
    <row r="22" spans="1:10" ht="15.75">
      <c r="A22" s="28"/>
      <c r="B22" s="142"/>
      <c r="C22" s="142"/>
      <c r="D22" s="142"/>
      <c r="E22" s="142"/>
      <c r="F22" s="142"/>
      <c r="G22" s="142"/>
      <c r="H22" s="142"/>
      <c r="I22" s="142"/>
      <c r="J22" s="142"/>
    </row>
    <row r="23" spans="1:10" ht="15.75">
      <c r="A23" s="25" t="s">
        <v>148</v>
      </c>
      <c r="B23" s="144">
        <v>701701001</v>
      </c>
      <c r="C23" s="144"/>
      <c r="D23" s="144"/>
      <c r="E23" s="144"/>
      <c r="F23" s="144"/>
      <c r="G23" s="144"/>
      <c r="H23" s="144"/>
      <c r="I23" s="144"/>
      <c r="J23" s="144"/>
    </row>
    <row r="24" spans="1:10" ht="15.75">
      <c r="A24" s="28"/>
      <c r="B24" s="142"/>
      <c r="C24" s="142"/>
      <c r="D24" s="142"/>
      <c r="E24" s="142"/>
      <c r="F24" s="142"/>
      <c r="G24" s="142"/>
      <c r="H24" s="142"/>
      <c r="I24" s="142"/>
      <c r="J24" s="142"/>
    </row>
    <row r="25" spans="1:10" ht="15.75">
      <c r="A25" s="25" t="s">
        <v>149</v>
      </c>
      <c r="B25" s="142"/>
      <c r="C25" s="142"/>
      <c r="D25" s="145" t="str">
        <f>'[1]Титульный'!$F$58</f>
        <v>Фролов Александр Анатольевич</v>
      </c>
      <c r="E25" s="144"/>
      <c r="F25" s="144"/>
      <c r="G25" s="144"/>
      <c r="H25" s="144"/>
      <c r="I25" s="144"/>
      <c r="J25" s="144"/>
    </row>
    <row r="26" spans="1:10" ht="15.75">
      <c r="A26" s="26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 ht="15.75">
      <c r="A27" s="25" t="s">
        <v>150</v>
      </c>
      <c r="B27" s="142"/>
      <c r="C27" s="142"/>
      <c r="D27" s="142"/>
      <c r="E27" s="144" t="s">
        <v>155</v>
      </c>
      <c r="F27" s="144"/>
      <c r="G27" s="144"/>
      <c r="H27" s="144"/>
      <c r="I27" s="144"/>
      <c r="J27" s="144"/>
    </row>
    <row r="28" spans="1:10" ht="15.75">
      <c r="A28" s="26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 ht="15.75">
      <c r="A29" s="25" t="s">
        <v>151</v>
      </c>
      <c r="B29" s="142"/>
      <c r="C29" s="142"/>
      <c r="D29" s="144" t="s">
        <v>159</v>
      </c>
      <c r="E29" s="144"/>
      <c r="F29" s="144"/>
      <c r="G29" s="144"/>
      <c r="H29" s="144"/>
      <c r="I29" s="144"/>
      <c r="J29" s="144"/>
    </row>
    <row r="30" spans="1:10" ht="15.75">
      <c r="A30" s="26"/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0" ht="15.75">
      <c r="A31" s="25" t="s">
        <v>152</v>
      </c>
      <c r="B31" s="36" t="s">
        <v>159</v>
      </c>
      <c r="C31" s="36"/>
      <c r="D31" s="36"/>
      <c r="E31" s="36"/>
      <c r="F31" s="36"/>
      <c r="G31" s="36"/>
      <c r="H31" s="36"/>
      <c r="I31" s="36"/>
      <c r="J31" s="36"/>
    </row>
    <row r="32" ht="12.75">
      <c r="A32" s="20"/>
    </row>
  </sheetData>
  <sheetProtection/>
  <mergeCells count="16">
    <mergeCell ref="D19:J19"/>
    <mergeCell ref="D25:J25"/>
    <mergeCell ref="E27:J27"/>
    <mergeCell ref="D29:J29"/>
    <mergeCell ref="B31:J31"/>
    <mergeCell ref="D13:J13"/>
    <mergeCell ref="E15:J15"/>
    <mergeCell ref="D17:J17"/>
    <mergeCell ref="B21:J21"/>
    <mergeCell ref="B23:J23"/>
    <mergeCell ref="G2:J2"/>
    <mergeCell ref="G3:J3"/>
    <mergeCell ref="A8:J8"/>
    <mergeCell ref="A9:J9"/>
    <mergeCell ref="B11:F11"/>
    <mergeCell ref="B10:F10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26"/>
  <sheetViews>
    <sheetView view="pageBreakPreview" zoomScale="85" zoomScaleNormal="85" zoomScaleSheetLayoutView="85" zoomScalePageLayoutView="0" workbookViewId="0" topLeftCell="A1">
      <selection activeCell="CJ17" sqref="CJ17:CX17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0</v>
      </c>
    </row>
    <row r="2" spans="67:102" s="1" customFormat="1" ht="42.75" customHeight="1">
      <c r="BO2" s="60" t="s">
        <v>1</v>
      </c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0" customHeight="1"/>
    <row r="9" spans="1:102" s="5" customFormat="1" ht="18.75">
      <c r="A9" s="56" t="s">
        <v>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7" customHeight="1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pans="36:88" s="6" customFormat="1" ht="18.75">
      <c r="AJ11" s="7" t="s">
        <v>5</v>
      </c>
      <c r="AK11" s="61" t="s">
        <v>153</v>
      </c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</row>
    <row r="12" spans="37:88" ht="14.25" customHeight="1">
      <c r="AK12" s="64" t="s">
        <v>6</v>
      </c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</row>
    <row r="13" spans="40:57" s="6" customFormat="1" ht="18.75">
      <c r="AN13" s="6" t="s">
        <v>7</v>
      </c>
      <c r="AS13" s="65" t="s">
        <v>156</v>
      </c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" t="s">
        <v>8</v>
      </c>
    </row>
    <row r="15" spans="1:102" s="9" customFormat="1" ht="33" customHeight="1">
      <c r="A15" s="62" t="s">
        <v>20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 t="s">
        <v>9</v>
      </c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9" t="s">
        <v>10</v>
      </c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</row>
    <row r="16" spans="1:102" s="9" customFormat="1" ht="50.25" customHeight="1">
      <c r="A16" s="63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55" t="s">
        <v>11</v>
      </c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 t="s">
        <v>14</v>
      </c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39"/>
    </row>
    <row r="17" spans="1:102" s="10" customFormat="1" ht="273.75" customHeight="1">
      <c r="A17" s="43" t="s">
        <v>23</v>
      </c>
      <c r="B17" s="43"/>
      <c r="C17" s="43"/>
      <c r="D17" s="43"/>
      <c r="E17" s="43"/>
      <c r="F17" s="43"/>
      <c r="G17" s="43"/>
      <c r="H17" s="43"/>
      <c r="I17" s="44" t="s">
        <v>13</v>
      </c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5"/>
      <c r="BB17" s="47" t="s">
        <v>12</v>
      </c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58">
        <f>BU18+BU19+BU21</f>
        <v>0</v>
      </c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>
        <f>CJ18+CJ19+CJ21</f>
        <v>0</v>
      </c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9"/>
    </row>
    <row r="18" spans="1:102" s="10" customFormat="1" ht="71.25" customHeight="1">
      <c r="A18" s="43" t="s">
        <v>24</v>
      </c>
      <c r="B18" s="43"/>
      <c r="C18" s="43"/>
      <c r="D18" s="43"/>
      <c r="E18" s="43"/>
      <c r="F18" s="43"/>
      <c r="G18" s="43"/>
      <c r="H18" s="43"/>
      <c r="I18" s="44" t="s">
        <v>15</v>
      </c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5"/>
      <c r="BB18" s="41" t="s">
        <v>12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53">
        <f>'Прил. № 4'!CZ14</f>
        <v>0</v>
      </c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>
        <f>'Прил. № 4'!CZ15</f>
        <v>0</v>
      </c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4"/>
    </row>
    <row r="19" spans="1:102" s="10" customFormat="1" ht="71.25" customHeight="1">
      <c r="A19" s="46" t="s">
        <v>25</v>
      </c>
      <c r="B19" s="46"/>
      <c r="C19" s="46"/>
      <c r="D19" s="46"/>
      <c r="E19" s="46"/>
      <c r="F19" s="46"/>
      <c r="G19" s="46"/>
      <c r="H19" s="46"/>
      <c r="I19" s="51" t="s">
        <v>16</v>
      </c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2"/>
      <c r="BB19" s="47" t="s">
        <v>12</v>
      </c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58">
        <f>'Прил. № 4'!CZ24</f>
        <v>0</v>
      </c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>
        <f>'Прил. № 4'!CZ25</f>
        <v>0</v>
      </c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9"/>
    </row>
    <row r="20" spans="1:102" s="10" customFormat="1" ht="117.75" customHeight="1">
      <c r="A20" s="43" t="s">
        <v>26</v>
      </c>
      <c r="B20" s="43"/>
      <c r="C20" s="43"/>
      <c r="D20" s="43"/>
      <c r="E20" s="43"/>
      <c r="F20" s="43"/>
      <c r="G20" s="43"/>
      <c r="H20" s="43"/>
      <c r="I20" s="44" t="s">
        <v>31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5"/>
      <c r="BB20" s="41" t="s">
        <v>17</v>
      </c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10" customFormat="1" ht="132.75" customHeight="1">
      <c r="A21" s="43" t="s">
        <v>27</v>
      </c>
      <c r="B21" s="43"/>
      <c r="C21" s="43"/>
      <c r="D21" s="43"/>
      <c r="E21" s="43"/>
      <c r="F21" s="43"/>
      <c r="G21" s="43"/>
      <c r="H21" s="43"/>
      <c r="I21" s="44" t="s">
        <v>18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5"/>
      <c r="BB21" s="41" t="s">
        <v>12</v>
      </c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53">
        <f>'Прил. № 4'!CZ30</f>
        <v>0</v>
      </c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>
        <f>'Прил. № 4'!CZ31</f>
        <v>0</v>
      </c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4"/>
    </row>
    <row r="22" spans="1:102" s="10" customFormat="1" ht="197.25" customHeight="1">
      <c r="A22" s="43" t="s">
        <v>28</v>
      </c>
      <c r="B22" s="43"/>
      <c r="C22" s="43"/>
      <c r="D22" s="43"/>
      <c r="E22" s="43"/>
      <c r="F22" s="43"/>
      <c r="G22" s="43"/>
      <c r="H22" s="43"/>
      <c r="I22" s="44" t="s">
        <v>33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5"/>
      <c r="BB22" s="41" t="s">
        <v>17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</row>
    <row r="23" spans="1:102" s="10" customFormat="1" ht="197.25" customHeight="1">
      <c r="A23" s="46" t="s">
        <v>29</v>
      </c>
      <c r="B23" s="46"/>
      <c r="C23" s="46"/>
      <c r="D23" s="46"/>
      <c r="E23" s="46"/>
      <c r="F23" s="46"/>
      <c r="G23" s="46"/>
      <c r="H23" s="46"/>
      <c r="I23" s="51" t="s">
        <v>32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2"/>
      <c r="BB23" s="47" t="s">
        <v>17</v>
      </c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8"/>
    </row>
    <row r="24" spans="1:102" s="10" customFormat="1" ht="164.25" customHeight="1">
      <c r="A24" s="43" t="s">
        <v>30</v>
      </c>
      <c r="B24" s="43"/>
      <c r="C24" s="43"/>
      <c r="D24" s="43"/>
      <c r="E24" s="43"/>
      <c r="F24" s="43"/>
      <c r="G24" s="43"/>
      <c r="H24" s="43"/>
      <c r="I24" s="44" t="s">
        <v>34</v>
      </c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5"/>
      <c r="BB24" s="41" t="s">
        <v>12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</row>
    <row r="25" ht="4.5" customHeight="1"/>
    <row r="26" spans="1:102" ht="44.25" customHeight="1">
      <c r="A26" s="49" t="s">
        <v>19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</row>
    <row r="27" ht="3" customHeight="1"/>
  </sheetData>
  <sheetProtection/>
  <mergeCells count="52">
    <mergeCell ref="BO2:CX2"/>
    <mergeCell ref="AK11:CJ11"/>
    <mergeCell ref="A15:BA16"/>
    <mergeCell ref="AK12:CJ12"/>
    <mergeCell ref="AS13:BD13"/>
    <mergeCell ref="BU19:CI19"/>
    <mergeCell ref="CJ19:CX19"/>
    <mergeCell ref="A17:H17"/>
    <mergeCell ref="I17:BA17"/>
    <mergeCell ref="BB17:BT17"/>
    <mergeCell ref="BU17:CI17"/>
    <mergeCell ref="CJ17:CX17"/>
    <mergeCell ref="BU21:CI21"/>
    <mergeCell ref="CJ21:CX21"/>
    <mergeCell ref="CJ16:CX16"/>
    <mergeCell ref="BU16:CI16"/>
    <mergeCell ref="A9:CX9"/>
    <mergeCell ref="A10:CX10"/>
    <mergeCell ref="CJ18:CX18"/>
    <mergeCell ref="A19:H19"/>
    <mergeCell ref="I19:BA19"/>
    <mergeCell ref="BB19:BT19"/>
    <mergeCell ref="A18:H18"/>
    <mergeCell ref="I18:BA18"/>
    <mergeCell ref="BB18:BT18"/>
    <mergeCell ref="BU18:CI18"/>
    <mergeCell ref="A22:H22"/>
    <mergeCell ref="I22:BA22"/>
    <mergeCell ref="BB22:BT22"/>
    <mergeCell ref="BU22:CI22"/>
    <mergeCell ref="A21:H21"/>
    <mergeCell ref="I21:BA21"/>
    <mergeCell ref="A26:CX26"/>
    <mergeCell ref="A20:H20"/>
    <mergeCell ref="I20:BA20"/>
    <mergeCell ref="BB20:BT20"/>
    <mergeCell ref="BU20:CI20"/>
    <mergeCell ref="I23:BA23"/>
    <mergeCell ref="BB23:BT23"/>
    <mergeCell ref="BU23:CI23"/>
    <mergeCell ref="CJ20:CX20"/>
    <mergeCell ref="BB21:BT21"/>
    <mergeCell ref="BB15:BT16"/>
    <mergeCell ref="BU15:CX15"/>
    <mergeCell ref="CJ24:CX24"/>
    <mergeCell ref="A24:H24"/>
    <mergeCell ref="I24:BA24"/>
    <mergeCell ref="BB24:BT24"/>
    <mergeCell ref="BU24:CI24"/>
    <mergeCell ref="CJ22:CX22"/>
    <mergeCell ref="A23:H23"/>
    <mergeCell ref="CJ23:CX2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33"/>
  <sheetViews>
    <sheetView view="pageBreakPreview" zoomScaleSheetLayoutView="100" zoomScalePageLayoutView="0" workbookViewId="0" topLeftCell="A1">
      <selection activeCell="CG31" sqref="CG31:CX31"/>
    </sheetView>
  </sheetViews>
  <sheetFormatPr defaultColWidth="0.875" defaultRowHeight="12.75"/>
  <cols>
    <col min="1" max="103" width="0.875" style="2" customWidth="1"/>
    <col min="104" max="104" width="7.625" style="2" bestFit="1" customWidth="1"/>
    <col min="105" max="16384" width="0.875" style="2" customWidth="1"/>
  </cols>
  <sheetData>
    <row r="1" s="1" customFormat="1" ht="12.75">
      <c r="BN1" s="1" t="s">
        <v>35</v>
      </c>
    </row>
    <row r="2" spans="66:102" s="1" customFormat="1" ht="41.25" customHeight="1">
      <c r="BN2" s="60" t="s">
        <v>1</v>
      </c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0.25" customHeight="1"/>
    <row r="9" spans="1:102" s="5" customFormat="1" ht="18.75">
      <c r="A9" s="56" t="s">
        <v>36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18.75" customHeight="1">
      <c r="A10" s="88" t="s">
        <v>37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</row>
    <row r="11" ht="13.5" customHeight="1"/>
    <row r="12" spans="1:102" s="9" customFormat="1" ht="114" customHeight="1">
      <c r="A12" s="40" t="s">
        <v>38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89"/>
      <c r="AS12" s="55" t="s">
        <v>39</v>
      </c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39" t="s">
        <v>40</v>
      </c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39" t="s">
        <v>41</v>
      </c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49.5" customHeight="1">
      <c r="A13" s="68" t="s">
        <v>42</v>
      </c>
      <c r="B13" s="68"/>
      <c r="C13" s="68"/>
      <c r="D13" s="68"/>
      <c r="E13" s="68"/>
      <c r="F13" s="68"/>
      <c r="G13" s="68"/>
      <c r="H13" s="68"/>
      <c r="I13" s="69" t="s">
        <v>43</v>
      </c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70"/>
      <c r="AS13" s="71">
        <f>AS14+AS15</f>
        <v>0</v>
      </c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87">
        <f>BM14+BM15</f>
        <v>2825</v>
      </c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71">
        <f>AS13/BM13</f>
        <v>0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3"/>
    </row>
    <row r="14" spans="1:102" s="10" customFormat="1" ht="19.5" customHeight="1">
      <c r="A14" s="74"/>
      <c r="B14" s="74"/>
      <c r="C14" s="74"/>
      <c r="D14" s="74"/>
      <c r="E14" s="74"/>
      <c r="F14" s="74"/>
      <c r="G14" s="74"/>
      <c r="H14" s="74"/>
      <c r="I14" s="75" t="s">
        <v>11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6"/>
      <c r="AS14" s="77">
        <f>BM14/BM13*'Прил. № 5'!DE15*0.3*1000</f>
        <v>0</v>
      </c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84">
        <v>2150</v>
      </c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77">
        <f>AS14/BM14</f>
        <v>0</v>
      </c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9"/>
    </row>
    <row r="15" spans="1:102" s="10" customFormat="1" ht="19.5" customHeight="1">
      <c r="A15" s="46"/>
      <c r="B15" s="46"/>
      <c r="C15" s="46"/>
      <c r="D15" s="46"/>
      <c r="E15" s="46"/>
      <c r="F15" s="46"/>
      <c r="G15" s="46"/>
      <c r="H15" s="46"/>
      <c r="I15" s="66" t="s">
        <v>44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7"/>
      <c r="AS15" s="85">
        <f>AS14/BM14*BM15</f>
        <v>0</v>
      </c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86">
        <v>675</v>
      </c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58">
        <f>AS15/BM15</f>
        <v>0</v>
      </c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9"/>
    </row>
    <row r="16" spans="1:102" s="10" customFormat="1" ht="81.75" customHeight="1">
      <c r="A16" s="43" t="s">
        <v>45</v>
      </c>
      <c r="B16" s="43"/>
      <c r="C16" s="43"/>
      <c r="D16" s="43"/>
      <c r="E16" s="43"/>
      <c r="F16" s="43"/>
      <c r="G16" s="43"/>
      <c r="H16" s="43"/>
      <c r="I16" s="44" t="s">
        <v>46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5"/>
      <c r="AS16" s="41" t="s">
        <v>157</v>
      </c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 t="s">
        <v>157</v>
      </c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 t="s">
        <v>157</v>
      </c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2"/>
    </row>
    <row r="17" spans="1:102" s="10" customFormat="1" ht="66" customHeight="1">
      <c r="A17" s="68" t="s">
        <v>47</v>
      </c>
      <c r="B17" s="68"/>
      <c r="C17" s="68"/>
      <c r="D17" s="68"/>
      <c r="E17" s="68"/>
      <c r="F17" s="68"/>
      <c r="G17" s="68"/>
      <c r="H17" s="68"/>
      <c r="I17" s="69" t="s">
        <v>48</v>
      </c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70"/>
      <c r="AS17" s="72" t="s">
        <v>157</v>
      </c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 t="s">
        <v>157</v>
      </c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 t="s">
        <v>157</v>
      </c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82"/>
    </row>
    <row r="18" spans="1:102" s="10" customFormat="1" ht="35.25" customHeight="1">
      <c r="A18" s="74"/>
      <c r="B18" s="74"/>
      <c r="C18" s="74"/>
      <c r="D18" s="74"/>
      <c r="E18" s="74"/>
      <c r="F18" s="74"/>
      <c r="G18" s="74"/>
      <c r="H18" s="74"/>
      <c r="I18" s="75" t="s">
        <v>49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6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81"/>
    </row>
    <row r="19" spans="1:102" s="10" customFormat="1" ht="35.25" customHeight="1">
      <c r="A19" s="74"/>
      <c r="B19" s="74"/>
      <c r="C19" s="74"/>
      <c r="D19" s="74"/>
      <c r="E19" s="74"/>
      <c r="F19" s="74"/>
      <c r="G19" s="74"/>
      <c r="H19" s="74"/>
      <c r="I19" s="75" t="s">
        <v>50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6"/>
      <c r="AS19" s="83">
        <v>8380681.139659921</v>
      </c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84">
        <v>1100</v>
      </c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77">
        <f>AS19/BM19</f>
        <v>7618.801036054473</v>
      </c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9"/>
    </row>
    <row r="20" spans="1:102" s="10" customFormat="1" ht="35.25" customHeight="1">
      <c r="A20" s="74"/>
      <c r="B20" s="74"/>
      <c r="C20" s="74"/>
      <c r="D20" s="74"/>
      <c r="E20" s="74"/>
      <c r="F20" s="74"/>
      <c r="G20" s="74"/>
      <c r="H20" s="74"/>
      <c r="I20" s="75" t="s">
        <v>51</v>
      </c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6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9"/>
    </row>
    <row r="21" spans="1:102" s="10" customFormat="1" ht="114" customHeight="1">
      <c r="A21" s="74"/>
      <c r="B21" s="74"/>
      <c r="C21" s="74"/>
      <c r="D21" s="74"/>
      <c r="E21" s="74"/>
      <c r="F21" s="74"/>
      <c r="G21" s="74"/>
      <c r="H21" s="74"/>
      <c r="I21" s="75" t="s">
        <v>52</v>
      </c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6"/>
      <c r="AS21" s="83">
        <v>5986443.8798010005</v>
      </c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84">
        <v>1100</v>
      </c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77">
        <f>AS21/BM21</f>
        <v>5442.22170891</v>
      </c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9"/>
    </row>
    <row r="22" spans="1:102" s="10" customFormat="1" ht="66" customHeight="1">
      <c r="A22" s="46"/>
      <c r="B22" s="46"/>
      <c r="C22" s="46"/>
      <c r="D22" s="46"/>
      <c r="E22" s="46"/>
      <c r="F22" s="46"/>
      <c r="G22" s="46"/>
      <c r="H22" s="46"/>
      <c r="I22" s="66" t="s">
        <v>53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8"/>
    </row>
    <row r="23" spans="1:102" s="10" customFormat="1" ht="66" customHeight="1">
      <c r="A23" s="68" t="s">
        <v>54</v>
      </c>
      <c r="B23" s="68"/>
      <c r="C23" s="68"/>
      <c r="D23" s="68"/>
      <c r="E23" s="68"/>
      <c r="F23" s="68"/>
      <c r="G23" s="68"/>
      <c r="H23" s="68"/>
      <c r="I23" s="69" t="s">
        <v>55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70"/>
      <c r="AS23" s="71">
        <f>AS24+AS25</f>
        <v>0</v>
      </c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2">
        <f>BM24+BM25</f>
        <v>2825</v>
      </c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1">
        <f>AS23/BM23</f>
        <v>0</v>
      </c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3"/>
    </row>
    <row r="24" spans="1:102" s="10" customFormat="1" ht="19.5" customHeight="1">
      <c r="A24" s="74"/>
      <c r="B24" s="74"/>
      <c r="C24" s="74"/>
      <c r="D24" s="74"/>
      <c r="E24" s="74"/>
      <c r="F24" s="74"/>
      <c r="G24" s="74"/>
      <c r="H24" s="74"/>
      <c r="I24" s="75" t="s">
        <v>11</v>
      </c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6"/>
      <c r="AS24" s="77">
        <f>BM24/BM23*'Прил. № 5'!DE15*0.35*1000</f>
        <v>0</v>
      </c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8">
        <f>BM14</f>
        <v>2150</v>
      </c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7">
        <f>AS24/BM24</f>
        <v>0</v>
      </c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9"/>
    </row>
    <row r="25" spans="1:104" s="10" customFormat="1" ht="19.5" customHeight="1">
      <c r="A25" s="46"/>
      <c r="B25" s="46"/>
      <c r="C25" s="46"/>
      <c r="D25" s="46"/>
      <c r="E25" s="46"/>
      <c r="F25" s="46"/>
      <c r="G25" s="46"/>
      <c r="H25" s="46"/>
      <c r="I25" s="66" t="s">
        <v>44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58">
        <f>AS24/BM24*BM25</f>
        <v>0</v>
      </c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47">
        <f>BM15</f>
        <v>675</v>
      </c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58">
        <f>AS25/BM25</f>
        <v>0</v>
      </c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9"/>
      <c r="CZ25" s="31"/>
    </row>
    <row r="26" spans="1:102" s="10" customFormat="1" ht="114" customHeight="1">
      <c r="A26" s="68" t="s">
        <v>56</v>
      </c>
      <c r="B26" s="68"/>
      <c r="C26" s="68"/>
      <c r="D26" s="68"/>
      <c r="E26" s="68"/>
      <c r="F26" s="68"/>
      <c r="G26" s="68"/>
      <c r="H26" s="68"/>
      <c r="I26" s="69" t="s">
        <v>57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70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82"/>
    </row>
    <row r="27" spans="1:102" s="10" customFormat="1" ht="19.5" customHeight="1">
      <c r="A27" s="74"/>
      <c r="B27" s="74"/>
      <c r="C27" s="74"/>
      <c r="D27" s="74"/>
      <c r="E27" s="74"/>
      <c r="F27" s="74"/>
      <c r="G27" s="74"/>
      <c r="H27" s="74"/>
      <c r="I27" s="75" t="s">
        <v>11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6"/>
      <c r="AS27" s="78" t="s">
        <v>157</v>
      </c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 t="s">
        <v>157</v>
      </c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 t="s">
        <v>157</v>
      </c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81"/>
    </row>
    <row r="28" spans="1:102" s="10" customFormat="1" ht="19.5" customHeight="1">
      <c r="A28" s="46"/>
      <c r="B28" s="46"/>
      <c r="C28" s="46"/>
      <c r="D28" s="46"/>
      <c r="E28" s="46"/>
      <c r="F28" s="46"/>
      <c r="G28" s="46"/>
      <c r="H28" s="46"/>
      <c r="I28" s="66" t="s">
        <v>44</v>
      </c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7"/>
      <c r="AS28" s="47" t="s">
        <v>157</v>
      </c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 t="s">
        <v>157</v>
      </c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 t="s">
        <v>157</v>
      </c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8"/>
    </row>
    <row r="29" spans="1:102" s="10" customFormat="1" ht="207.75" customHeight="1">
      <c r="A29" s="68" t="s">
        <v>58</v>
      </c>
      <c r="B29" s="68"/>
      <c r="C29" s="68"/>
      <c r="D29" s="68"/>
      <c r="E29" s="68"/>
      <c r="F29" s="68"/>
      <c r="G29" s="68"/>
      <c r="H29" s="68"/>
      <c r="I29" s="69" t="s">
        <v>59</v>
      </c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70"/>
      <c r="AS29" s="71">
        <f>AS30+AS31</f>
        <v>0</v>
      </c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2">
        <f>BM30+BM31</f>
        <v>2825</v>
      </c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1">
        <f>AS29/BM29</f>
        <v>0</v>
      </c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3"/>
    </row>
    <row r="30" spans="1:102" s="10" customFormat="1" ht="19.5" customHeight="1">
      <c r="A30" s="74"/>
      <c r="B30" s="74"/>
      <c r="C30" s="74"/>
      <c r="D30" s="74"/>
      <c r="E30" s="74"/>
      <c r="F30" s="74"/>
      <c r="G30" s="74"/>
      <c r="H30" s="74"/>
      <c r="I30" s="75" t="s">
        <v>11</v>
      </c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6"/>
      <c r="AS30" s="77">
        <f>AS24</f>
        <v>0</v>
      </c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8">
        <f>BM24</f>
        <v>2150</v>
      </c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9">
        <f>CG24</f>
        <v>0</v>
      </c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</row>
    <row r="31" spans="1:102" s="10" customFormat="1" ht="19.5" customHeight="1">
      <c r="A31" s="46"/>
      <c r="B31" s="46"/>
      <c r="C31" s="46"/>
      <c r="D31" s="46"/>
      <c r="E31" s="46"/>
      <c r="F31" s="46"/>
      <c r="G31" s="46"/>
      <c r="H31" s="46"/>
      <c r="I31" s="66" t="s">
        <v>44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58">
        <f>AS25</f>
        <v>0</v>
      </c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47">
        <f>BM25</f>
        <v>675</v>
      </c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58">
        <f>CG25</f>
        <v>0</v>
      </c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9"/>
    </row>
    <row r="32" ht="4.5" customHeight="1"/>
    <row r="33" spans="1:102" ht="27.75" customHeight="1">
      <c r="A33" s="49" t="s">
        <v>60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</row>
    <row r="34" ht="3" customHeight="1"/>
  </sheetData>
  <sheetProtection/>
  <mergeCells count="103">
    <mergeCell ref="BN2:CX2"/>
    <mergeCell ref="A9:CX9"/>
    <mergeCell ref="A10:CX10"/>
    <mergeCell ref="A12:AR12"/>
    <mergeCell ref="AS12:BL12"/>
    <mergeCell ref="BM12:CF12"/>
    <mergeCell ref="CG12:CX12"/>
    <mergeCell ref="A13:H13"/>
    <mergeCell ref="I13:AR13"/>
    <mergeCell ref="AS13:BL13"/>
    <mergeCell ref="BM13:CF13"/>
    <mergeCell ref="CG13:CX13"/>
    <mergeCell ref="A14:H14"/>
    <mergeCell ref="I14:AR14"/>
    <mergeCell ref="AS14:BL14"/>
    <mergeCell ref="BM14:CF14"/>
    <mergeCell ref="CG14:CX14"/>
    <mergeCell ref="A15:H15"/>
    <mergeCell ref="I15:AR15"/>
    <mergeCell ref="AS15:BL15"/>
    <mergeCell ref="BM15:CF15"/>
    <mergeCell ref="CG15:CX15"/>
    <mergeCell ref="A16:H16"/>
    <mergeCell ref="I16:AR16"/>
    <mergeCell ref="AS16:BL16"/>
    <mergeCell ref="BM16:CF16"/>
    <mergeCell ref="CG16:CX16"/>
    <mergeCell ref="A17:H17"/>
    <mergeCell ref="I17:AR17"/>
    <mergeCell ref="AS17:BL17"/>
    <mergeCell ref="BM17:CF17"/>
    <mergeCell ref="CG17:CX17"/>
    <mergeCell ref="A18:H18"/>
    <mergeCell ref="I18:AR18"/>
    <mergeCell ref="AS18:BL18"/>
    <mergeCell ref="BM18:CF18"/>
    <mergeCell ref="CG18:CX18"/>
    <mergeCell ref="A19:H19"/>
    <mergeCell ref="I19:AR19"/>
    <mergeCell ref="AS19:BL19"/>
    <mergeCell ref="BM19:CF19"/>
    <mergeCell ref="CG19:CX19"/>
    <mergeCell ref="A20:H20"/>
    <mergeCell ref="I20:AR20"/>
    <mergeCell ref="AS20:BL20"/>
    <mergeCell ref="BM20:CF20"/>
    <mergeCell ref="CG20:CX20"/>
    <mergeCell ref="A21:H21"/>
    <mergeCell ref="I21:AR21"/>
    <mergeCell ref="AS21:BL21"/>
    <mergeCell ref="BM21:CF21"/>
    <mergeCell ref="CG21:CX21"/>
    <mergeCell ref="A22:H22"/>
    <mergeCell ref="I22:AR22"/>
    <mergeCell ref="AS22:BL22"/>
    <mergeCell ref="BM22:CF22"/>
    <mergeCell ref="CG22:CX22"/>
    <mergeCell ref="A23:H23"/>
    <mergeCell ref="I23:AR23"/>
    <mergeCell ref="AS23:BL23"/>
    <mergeCell ref="BM23:CF23"/>
    <mergeCell ref="CG23:CX23"/>
    <mergeCell ref="A24:H24"/>
    <mergeCell ref="I24:AR24"/>
    <mergeCell ref="AS24:BL24"/>
    <mergeCell ref="BM24:CF24"/>
    <mergeCell ref="CG24:CX24"/>
    <mergeCell ref="A25:H25"/>
    <mergeCell ref="I25:AR25"/>
    <mergeCell ref="AS25:BL25"/>
    <mergeCell ref="BM25:CF25"/>
    <mergeCell ref="CG25:CX25"/>
    <mergeCell ref="A26:H26"/>
    <mergeCell ref="I26:AR26"/>
    <mergeCell ref="AS26:BL26"/>
    <mergeCell ref="BM26:CF26"/>
    <mergeCell ref="CG26:CX26"/>
    <mergeCell ref="A27:H27"/>
    <mergeCell ref="I27:AR27"/>
    <mergeCell ref="AS27:BL27"/>
    <mergeCell ref="BM27:CF27"/>
    <mergeCell ref="CG27:CX27"/>
    <mergeCell ref="A28:H28"/>
    <mergeCell ref="I28:AR28"/>
    <mergeCell ref="AS28:BL28"/>
    <mergeCell ref="BM28:CF28"/>
    <mergeCell ref="CG28:CX28"/>
    <mergeCell ref="A29:H29"/>
    <mergeCell ref="I29:AR29"/>
    <mergeCell ref="AS29:BL29"/>
    <mergeCell ref="BM29:CF29"/>
    <mergeCell ref="CG29:CX29"/>
    <mergeCell ref="A30:H30"/>
    <mergeCell ref="I30:AR30"/>
    <mergeCell ref="AS30:BL30"/>
    <mergeCell ref="BM30:CF30"/>
    <mergeCell ref="CG30:CX30"/>
    <mergeCell ref="A31:H31"/>
    <mergeCell ref="I31:AR31"/>
    <mergeCell ref="AS31:BL31"/>
    <mergeCell ref="BM31:CF31"/>
    <mergeCell ref="CG31:CX31"/>
    <mergeCell ref="A33:CX33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40"/>
  <sheetViews>
    <sheetView view="pageBreakPreview"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08" width="0.875" style="2" customWidth="1"/>
    <col min="109" max="109" width="5.625" style="2" bestFit="1" customWidth="1"/>
    <col min="110" max="16384" width="0.875" style="2" customWidth="1"/>
  </cols>
  <sheetData>
    <row r="1" s="1" customFormat="1" ht="12.75">
      <c r="BO1" s="1" t="s">
        <v>61</v>
      </c>
    </row>
    <row r="2" spans="67:102" s="1" customFormat="1" ht="40.5" customHeight="1">
      <c r="BO2" s="60" t="s">
        <v>1</v>
      </c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21" customHeight="1"/>
    <row r="9" spans="1:102" s="5" customFormat="1" ht="18.75">
      <c r="A9" s="56" t="s">
        <v>62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63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11" customFormat="1" ht="15.75"/>
    <row r="12" s="3" customFormat="1" ht="16.5">
      <c r="CX12" s="4" t="s">
        <v>64</v>
      </c>
    </row>
    <row r="13" s="11" customFormat="1" ht="6" customHeight="1"/>
    <row r="14" spans="1:102" s="9" customFormat="1" ht="64.5" customHeight="1">
      <c r="A14" s="89" t="s">
        <v>65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39" t="s">
        <v>66</v>
      </c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39" t="s">
        <v>67</v>
      </c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</row>
    <row r="15" spans="1:102" s="10" customFormat="1" ht="36" customHeight="1">
      <c r="A15" s="68" t="s">
        <v>42</v>
      </c>
      <c r="B15" s="68"/>
      <c r="C15" s="68"/>
      <c r="D15" s="68"/>
      <c r="E15" s="68"/>
      <c r="F15" s="68"/>
      <c r="G15" s="68"/>
      <c r="H15" s="68"/>
      <c r="I15" s="70" t="s">
        <v>68</v>
      </c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71">
        <f>BJ17+BJ18+BJ19+BJ20+BJ21+BJ32</f>
        <v>536.4</v>
      </c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>
        <f>CD17+CD18+CD19+CD20+CD21+CD32</f>
        <v>1387.8</v>
      </c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3"/>
    </row>
    <row r="16" spans="1:102" s="10" customFormat="1" ht="21.75" customHeight="1">
      <c r="A16" s="74"/>
      <c r="B16" s="74"/>
      <c r="C16" s="74"/>
      <c r="D16" s="74"/>
      <c r="E16" s="74"/>
      <c r="F16" s="74"/>
      <c r="G16" s="74"/>
      <c r="H16" s="74"/>
      <c r="I16" s="100" t="s">
        <v>69</v>
      </c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81"/>
    </row>
    <row r="17" spans="1:102" s="10" customFormat="1" ht="21.75" customHeight="1">
      <c r="A17" s="74"/>
      <c r="B17" s="74"/>
      <c r="C17" s="74"/>
      <c r="D17" s="74"/>
      <c r="E17" s="74"/>
      <c r="F17" s="74"/>
      <c r="G17" s="74"/>
      <c r="H17" s="74"/>
      <c r="I17" s="76" t="s">
        <v>70</v>
      </c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78">
        <v>40</v>
      </c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>
        <v>250</v>
      </c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81"/>
    </row>
    <row r="18" spans="1:102" s="10" customFormat="1" ht="21.75" customHeight="1">
      <c r="A18" s="74"/>
      <c r="B18" s="74"/>
      <c r="C18" s="74"/>
      <c r="D18" s="74"/>
      <c r="E18" s="74"/>
      <c r="F18" s="74"/>
      <c r="G18" s="74"/>
      <c r="H18" s="74"/>
      <c r="I18" s="76" t="s">
        <v>71</v>
      </c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81"/>
    </row>
    <row r="19" spans="1:102" s="10" customFormat="1" ht="21.75" customHeight="1">
      <c r="A19" s="74"/>
      <c r="B19" s="74"/>
      <c r="C19" s="74"/>
      <c r="D19" s="74"/>
      <c r="E19" s="74"/>
      <c r="F19" s="74"/>
      <c r="G19" s="74"/>
      <c r="H19" s="74"/>
      <c r="I19" s="76" t="s">
        <v>72</v>
      </c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78">
        <v>200</v>
      </c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>
        <v>400</v>
      </c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81"/>
    </row>
    <row r="20" spans="1:102" s="10" customFormat="1" ht="21.75" customHeight="1">
      <c r="A20" s="74"/>
      <c r="B20" s="74"/>
      <c r="C20" s="74"/>
      <c r="D20" s="74"/>
      <c r="E20" s="74"/>
      <c r="F20" s="74"/>
      <c r="G20" s="74"/>
      <c r="H20" s="74"/>
      <c r="I20" s="76" t="s">
        <v>73</v>
      </c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78">
        <f>BJ19*0.302</f>
        <v>60.4</v>
      </c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>
        <f>CD19*0.302</f>
        <v>120.8</v>
      </c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81"/>
    </row>
    <row r="21" spans="1:102" s="10" customFormat="1" ht="21.75" customHeight="1">
      <c r="A21" s="74"/>
      <c r="B21" s="74"/>
      <c r="C21" s="74"/>
      <c r="D21" s="74"/>
      <c r="E21" s="74"/>
      <c r="F21" s="74"/>
      <c r="G21" s="74"/>
      <c r="H21" s="74"/>
      <c r="I21" s="76" t="s">
        <v>74</v>
      </c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78">
        <f>BJ23+BJ24+BJ25</f>
        <v>221</v>
      </c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>
        <f>CD23+CD24+CD25</f>
        <v>580</v>
      </c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81"/>
    </row>
    <row r="22" spans="1:102" s="10" customFormat="1" ht="21.75" customHeight="1">
      <c r="A22" s="74"/>
      <c r="B22" s="74"/>
      <c r="C22" s="74"/>
      <c r="D22" s="74"/>
      <c r="E22" s="74"/>
      <c r="F22" s="74"/>
      <c r="G22" s="74"/>
      <c r="H22" s="74"/>
      <c r="I22" s="76" t="s">
        <v>75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81"/>
    </row>
    <row r="23" spans="1:102" s="10" customFormat="1" ht="36.75" customHeight="1">
      <c r="A23" s="74"/>
      <c r="B23" s="74"/>
      <c r="C23" s="74"/>
      <c r="D23" s="74"/>
      <c r="E23" s="74"/>
      <c r="F23" s="74"/>
      <c r="G23" s="74"/>
      <c r="H23" s="74"/>
      <c r="I23" s="94" t="s">
        <v>76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78">
        <v>25</v>
      </c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>
        <v>255</v>
      </c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81"/>
    </row>
    <row r="24" spans="1:102" s="10" customFormat="1" ht="54" customHeight="1">
      <c r="A24" s="74"/>
      <c r="B24" s="74"/>
      <c r="C24" s="74"/>
      <c r="D24" s="74"/>
      <c r="E24" s="74"/>
      <c r="F24" s="74"/>
      <c r="G24" s="74"/>
      <c r="H24" s="74"/>
      <c r="I24" s="94" t="s">
        <v>77</v>
      </c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78">
        <v>60</v>
      </c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>
        <v>85</v>
      </c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81"/>
    </row>
    <row r="25" spans="1:102" s="10" customFormat="1" ht="36.75" customHeight="1">
      <c r="A25" s="74"/>
      <c r="B25" s="74"/>
      <c r="C25" s="74"/>
      <c r="D25" s="74"/>
      <c r="E25" s="74"/>
      <c r="F25" s="74"/>
      <c r="G25" s="74"/>
      <c r="H25" s="74"/>
      <c r="I25" s="94" t="s">
        <v>78</v>
      </c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78">
        <f>BJ27+BJ28+BJ29+BJ30+BJ31</f>
        <v>136</v>
      </c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>
        <v>240</v>
      </c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81"/>
    </row>
    <row r="26" spans="1:102" s="10" customFormat="1" ht="21.75" customHeight="1">
      <c r="A26" s="74"/>
      <c r="B26" s="74"/>
      <c r="C26" s="74"/>
      <c r="D26" s="74"/>
      <c r="E26" s="74"/>
      <c r="F26" s="74"/>
      <c r="G26" s="74"/>
      <c r="H26" s="74"/>
      <c r="I26" s="94" t="s">
        <v>69</v>
      </c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81"/>
    </row>
    <row r="27" spans="1:102" s="10" customFormat="1" ht="21.75" customHeight="1">
      <c r="A27" s="74"/>
      <c r="B27" s="74"/>
      <c r="C27" s="74"/>
      <c r="D27" s="74"/>
      <c r="E27" s="74"/>
      <c r="F27" s="74"/>
      <c r="G27" s="74"/>
      <c r="H27" s="74"/>
      <c r="I27" s="97" t="s">
        <v>79</v>
      </c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78">
        <v>2</v>
      </c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>
        <v>12</v>
      </c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81"/>
    </row>
    <row r="28" spans="1:102" s="10" customFormat="1" ht="36" customHeight="1">
      <c r="A28" s="74"/>
      <c r="B28" s="74"/>
      <c r="C28" s="74"/>
      <c r="D28" s="74"/>
      <c r="E28" s="74"/>
      <c r="F28" s="74"/>
      <c r="G28" s="74"/>
      <c r="H28" s="74"/>
      <c r="I28" s="97" t="s">
        <v>80</v>
      </c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78">
        <v>4</v>
      </c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>
        <v>25</v>
      </c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81"/>
    </row>
    <row r="29" spans="1:102" s="10" customFormat="1" ht="54" customHeight="1">
      <c r="A29" s="74"/>
      <c r="B29" s="74"/>
      <c r="C29" s="74"/>
      <c r="D29" s="74"/>
      <c r="E29" s="74"/>
      <c r="F29" s="74"/>
      <c r="G29" s="74"/>
      <c r="H29" s="74"/>
      <c r="I29" s="97" t="s">
        <v>81</v>
      </c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78">
        <v>120</v>
      </c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>
        <v>560</v>
      </c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81"/>
    </row>
    <row r="30" spans="1:102" s="10" customFormat="1" ht="22.5" customHeight="1">
      <c r="A30" s="74"/>
      <c r="B30" s="74"/>
      <c r="C30" s="74"/>
      <c r="D30" s="74"/>
      <c r="E30" s="74"/>
      <c r="F30" s="74"/>
      <c r="G30" s="74"/>
      <c r="H30" s="74"/>
      <c r="I30" s="97" t="s">
        <v>82</v>
      </c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78">
        <v>10</v>
      </c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>
        <v>420</v>
      </c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81"/>
    </row>
    <row r="31" spans="1:102" s="10" customFormat="1" ht="36.75" customHeight="1">
      <c r="A31" s="74"/>
      <c r="B31" s="74"/>
      <c r="C31" s="74"/>
      <c r="D31" s="74"/>
      <c r="E31" s="74"/>
      <c r="F31" s="74"/>
      <c r="G31" s="74"/>
      <c r="H31" s="74"/>
      <c r="I31" s="97" t="s">
        <v>83</v>
      </c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81"/>
    </row>
    <row r="32" spans="1:102" s="10" customFormat="1" ht="21.75" customHeight="1">
      <c r="A32" s="74"/>
      <c r="B32" s="74"/>
      <c r="C32" s="74"/>
      <c r="D32" s="74"/>
      <c r="E32" s="74"/>
      <c r="F32" s="74"/>
      <c r="G32" s="74"/>
      <c r="H32" s="74"/>
      <c r="I32" s="76" t="s">
        <v>84</v>
      </c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78">
        <f>BJ34+BJ35+BJ36+BJ37</f>
        <v>15</v>
      </c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>
        <f>CD34+CD35+CD36+CD37</f>
        <v>37</v>
      </c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81"/>
    </row>
    <row r="33" spans="1:102" s="10" customFormat="1" ht="21.75" customHeight="1">
      <c r="A33" s="74"/>
      <c r="B33" s="74"/>
      <c r="C33" s="74"/>
      <c r="D33" s="74"/>
      <c r="E33" s="74"/>
      <c r="F33" s="74"/>
      <c r="G33" s="74"/>
      <c r="H33" s="74"/>
      <c r="I33" s="76" t="s">
        <v>69</v>
      </c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81"/>
    </row>
    <row r="34" spans="1:102" s="10" customFormat="1" ht="21.75" customHeight="1">
      <c r="A34" s="74"/>
      <c r="B34" s="74"/>
      <c r="C34" s="74"/>
      <c r="D34" s="74"/>
      <c r="E34" s="74"/>
      <c r="F34" s="74"/>
      <c r="G34" s="74"/>
      <c r="H34" s="74"/>
      <c r="I34" s="94" t="s">
        <v>85</v>
      </c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78">
        <v>5</v>
      </c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>
        <v>12</v>
      </c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81"/>
    </row>
    <row r="35" spans="1:102" s="10" customFormat="1" ht="21.75" customHeight="1">
      <c r="A35" s="74"/>
      <c r="B35" s="74"/>
      <c r="C35" s="74"/>
      <c r="D35" s="74"/>
      <c r="E35" s="74"/>
      <c r="F35" s="74"/>
      <c r="G35" s="74"/>
      <c r="H35" s="74"/>
      <c r="I35" s="94" t="s">
        <v>86</v>
      </c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81"/>
    </row>
    <row r="36" spans="1:102" s="10" customFormat="1" ht="21.75" customHeight="1">
      <c r="A36" s="74"/>
      <c r="B36" s="74"/>
      <c r="C36" s="74"/>
      <c r="D36" s="74"/>
      <c r="E36" s="74"/>
      <c r="F36" s="74"/>
      <c r="G36" s="74"/>
      <c r="H36" s="74"/>
      <c r="I36" s="94" t="s">
        <v>87</v>
      </c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95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81"/>
    </row>
    <row r="37" spans="1:102" s="10" customFormat="1" ht="37.5" customHeight="1">
      <c r="A37" s="46"/>
      <c r="B37" s="46"/>
      <c r="C37" s="46"/>
      <c r="D37" s="46"/>
      <c r="E37" s="46"/>
      <c r="F37" s="46"/>
      <c r="G37" s="46"/>
      <c r="H37" s="46"/>
      <c r="I37" s="92" t="s">
        <v>88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47">
        <v>10</v>
      </c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>
        <v>25</v>
      </c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8"/>
    </row>
    <row r="38" spans="1:102" s="10" customFormat="1" ht="101.25" customHeight="1">
      <c r="A38" s="43" t="s">
        <v>45</v>
      </c>
      <c r="B38" s="43"/>
      <c r="C38" s="43"/>
      <c r="D38" s="43"/>
      <c r="E38" s="43"/>
      <c r="F38" s="43"/>
      <c r="G38" s="43"/>
      <c r="H38" s="43"/>
      <c r="I38" s="45" t="s">
        <v>89</v>
      </c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</row>
    <row r="39" spans="1:102" s="10" customFormat="1" ht="24" customHeight="1">
      <c r="A39" s="43" t="s">
        <v>47</v>
      </c>
      <c r="B39" s="43"/>
      <c r="C39" s="43"/>
      <c r="D39" s="43"/>
      <c r="E39" s="43"/>
      <c r="F39" s="43"/>
      <c r="G39" s="43"/>
      <c r="H39" s="43"/>
      <c r="I39" s="45" t="s">
        <v>90</v>
      </c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</row>
    <row r="40" spans="1:102" s="10" customFormat="1" ht="39.75" customHeight="1">
      <c r="A40" s="46"/>
      <c r="B40" s="46"/>
      <c r="C40" s="46"/>
      <c r="D40" s="46"/>
      <c r="E40" s="46"/>
      <c r="F40" s="46"/>
      <c r="G40" s="46"/>
      <c r="H40" s="46"/>
      <c r="I40" s="52" t="s">
        <v>91</v>
      </c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58">
        <f>BJ39+BJ38+BJ15</f>
        <v>536.4</v>
      </c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>
        <f>CD39+CD38+CD15</f>
        <v>1387.8</v>
      </c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9"/>
    </row>
  </sheetData>
  <sheetProtection/>
  <mergeCells count="110"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40:H40"/>
    <mergeCell ref="I40:BI40"/>
    <mergeCell ref="BJ40:CC40"/>
    <mergeCell ref="CD40:CX4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15"/>
  <sheetViews>
    <sheetView view="pageBreakPreview" zoomScaleSheetLayoutView="100" zoomScalePageLayoutView="0" workbookViewId="0" topLeftCell="A1">
      <selection activeCell="H14" sqref="H14:AM14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92</v>
      </c>
    </row>
    <row r="2" spans="67:102" s="1" customFormat="1" ht="41.25" customHeight="1">
      <c r="BO2" s="60" t="s">
        <v>1</v>
      </c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9" customHeight="1"/>
    <row r="9" spans="1:102" s="5" customFormat="1" ht="18.75">
      <c r="A9" s="56" t="s">
        <v>93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41.25" customHeight="1">
      <c r="A10" s="57" t="s">
        <v>94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/>
    <row r="12" spans="1:102" s="9" customFormat="1" ht="66" customHeight="1">
      <c r="A12" s="89" t="s">
        <v>95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39" t="s">
        <v>96</v>
      </c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39" t="s">
        <v>97</v>
      </c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51.75" customHeight="1">
      <c r="A13" s="46" t="s">
        <v>42</v>
      </c>
      <c r="B13" s="46"/>
      <c r="C13" s="46"/>
      <c r="D13" s="46"/>
      <c r="E13" s="46"/>
      <c r="F13" s="46"/>
      <c r="G13" s="46"/>
      <c r="H13" s="51" t="s">
        <v>98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2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8"/>
    </row>
    <row r="14" spans="1:102" s="10" customFormat="1" ht="129" customHeight="1">
      <c r="A14" s="43" t="s">
        <v>45</v>
      </c>
      <c r="B14" s="43"/>
      <c r="C14" s="43"/>
      <c r="D14" s="43"/>
      <c r="E14" s="43"/>
      <c r="F14" s="43"/>
      <c r="G14" s="43"/>
      <c r="H14" s="44" t="s">
        <v>99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5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2"/>
    </row>
    <row r="15" spans="1:102" s="10" customFormat="1" ht="65.25" customHeight="1">
      <c r="A15" s="43" t="s">
        <v>47</v>
      </c>
      <c r="B15" s="43"/>
      <c r="C15" s="43"/>
      <c r="D15" s="43"/>
      <c r="E15" s="43"/>
      <c r="F15" s="43"/>
      <c r="G15" s="43"/>
      <c r="H15" s="44" t="s">
        <v>100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5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2"/>
    </row>
  </sheetData>
  <sheetProtection/>
  <mergeCells count="18">
    <mergeCell ref="AN14:BS14"/>
    <mergeCell ref="BT14:CX14"/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20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101</v>
      </c>
    </row>
    <row r="2" spans="67:102" s="1" customFormat="1" ht="41.25" customHeight="1">
      <c r="BO2" s="60" t="s">
        <v>1</v>
      </c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36" customHeight="1"/>
    <row r="9" spans="1:102" s="5" customFormat="1" ht="18.75">
      <c r="A9" s="56" t="s">
        <v>93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59.25" customHeight="1">
      <c r="A10" s="57" t="s">
        <v>102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s="3" customFormat="1" ht="16.5"/>
    <row r="12" spans="1:102" s="9" customFormat="1" ht="176.25" customHeight="1">
      <c r="A12" s="89" t="s">
        <v>95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39" t="s">
        <v>103</v>
      </c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39" t="s">
        <v>104</v>
      </c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39" t="s">
        <v>105</v>
      </c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10" customFormat="1" ht="55.5" customHeight="1">
      <c r="A13" s="74" t="s">
        <v>42</v>
      </c>
      <c r="B13" s="74"/>
      <c r="C13" s="74"/>
      <c r="D13" s="74"/>
      <c r="E13" s="74"/>
      <c r="F13" s="74"/>
      <c r="G13" s="74"/>
      <c r="H13" s="106" t="s">
        <v>106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0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81"/>
    </row>
    <row r="14" spans="1:102" s="10" customFormat="1" ht="23.25" customHeight="1">
      <c r="A14" s="74"/>
      <c r="B14" s="74"/>
      <c r="C14" s="74"/>
      <c r="D14" s="74"/>
      <c r="E14" s="74"/>
      <c r="F14" s="74"/>
      <c r="G14" s="74"/>
      <c r="H14" s="102" t="s">
        <v>107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3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81"/>
    </row>
    <row r="15" spans="1:102" s="10" customFormat="1" ht="23.25" customHeight="1">
      <c r="A15" s="74"/>
      <c r="B15" s="74"/>
      <c r="C15" s="74"/>
      <c r="D15" s="74"/>
      <c r="E15" s="74"/>
      <c r="F15" s="74"/>
      <c r="G15" s="74"/>
      <c r="H15" s="102" t="s">
        <v>108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3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81"/>
    </row>
    <row r="16" spans="1:102" s="10" customFormat="1" ht="23.25" customHeight="1">
      <c r="A16" s="46"/>
      <c r="B16" s="46"/>
      <c r="C16" s="46"/>
      <c r="D16" s="46"/>
      <c r="E16" s="46"/>
      <c r="F16" s="46"/>
      <c r="G16" s="46"/>
      <c r="H16" s="104" t="s">
        <v>109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5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8"/>
    </row>
    <row r="17" spans="1:102" s="10" customFormat="1" ht="55.5" customHeight="1">
      <c r="A17" s="74" t="s">
        <v>45</v>
      </c>
      <c r="B17" s="74"/>
      <c r="C17" s="74"/>
      <c r="D17" s="74"/>
      <c r="E17" s="74"/>
      <c r="F17" s="74"/>
      <c r="G17" s="74"/>
      <c r="H17" s="106" t="s">
        <v>110</v>
      </c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0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81"/>
    </row>
    <row r="18" spans="1:102" s="10" customFormat="1" ht="23.25" customHeight="1">
      <c r="A18" s="74"/>
      <c r="B18" s="74"/>
      <c r="C18" s="74"/>
      <c r="D18" s="74"/>
      <c r="E18" s="74"/>
      <c r="F18" s="74"/>
      <c r="G18" s="74"/>
      <c r="H18" s="102" t="s">
        <v>107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3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81"/>
    </row>
    <row r="19" spans="1:102" s="10" customFormat="1" ht="23.25" customHeight="1">
      <c r="A19" s="74"/>
      <c r="B19" s="74"/>
      <c r="C19" s="74"/>
      <c r="D19" s="74"/>
      <c r="E19" s="74"/>
      <c r="F19" s="74"/>
      <c r="G19" s="74"/>
      <c r="H19" s="102" t="s">
        <v>108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3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78"/>
      <c r="CV19" s="78"/>
      <c r="CW19" s="78"/>
      <c r="CX19" s="81"/>
    </row>
    <row r="20" spans="1:102" s="10" customFormat="1" ht="23.25" customHeight="1">
      <c r="A20" s="46"/>
      <c r="B20" s="46"/>
      <c r="C20" s="46"/>
      <c r="D20" s="46"/>
      <c r="E20" s="46"/>
      <c r="F20" s="46"/>
      <c r="G20" s="46"/>
      <c r="H20" s="104" t="s">
        <v>109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5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8"/>
    </row>
  </sheetData>
  <sheetProtection/>
  <mergeCells count="47">
    <mergeCell ref="BO2:CX2"/>
    <mergeCell ref="A9:CX9"/>
    <mergeCell ref="A10:CX10"/>
    <mergeCell ref="A12:AG12"/>
    <mergeCell ref="AH12:BD12"/>
    <mergeCell ref="BE12:CA12"/>
    <mergeCell ref="CB12:CX12"/>
    <mergeCell ref="A13:G13"/>
    <mergeCell ref="H13:AG13"/>
    <mergeCell ref="AH13:BD13"/>
    <mergeCell ref="BE13:CA13"/>
    <mergeCell ref="CB13:CX13"/>
    <mergeCell ref="A14:G14"/>
    <mergeCell ref="H14:AG14"/>
    <mergeCell ref="AH14:BD14"/>
    <mergeCell ref="BE14:CA14"/>
    <mergeCell ref="CB14:CX14"/>
    <mergeCell ref="A15:G15"/>
    <mergeCell ref="H15:AG15"/>
    <mergeCell ref="AH15:BD15"/>
    <mergeCell ref="BE15:CA15"/>
    <mergeCell ref="CB15:CX15"/>
    <mergeCell ref="A16:G16"/>
    <mergeCell ref="H16:AG16"/>
    <mergeCell ref="AH16:BD16"/>
    <mergeCell ref="BE16:CA16"/>
    <mergeCell ref="CB16:CX16"/>
    <mergeCell ref="A17:G17"/>
    <mergeCell ref="H17:AG17"/>
    <mergeCell ref="AH17:BD17"/>
    <mergeCell ref="BE17:CA17"/>
    <mergeCell ref="CB17:CX17"/>
    <mergeCell ref="A18:G18"/>
    <mergeCell ref="H18:AG18"/>
    <mergeCell ref="AH18:BD18"/>
    <mergeCell ref="BE18:CA18"/>
    <mergeCell ref="CB18:CX18"/>
    <mergeCell ref="A19:G19"/>
    <mergeCell ref="H19:AG19"/>
    <mergeCell ref="AH19:BD19"/>
    <mergeCell ref="BE19:CA19"/>
    <mergeCell ref="CB19:CX19"/>
    <mergeCell ref="A20:G20"/>
    <mergeCell ref="H20:AG20"/>
    <mergeCell ref="AH20:BD20"/>
    <mergeCell ref="BE20:CA20"/>
    <mergeCell ref="CB20:CX20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111</v>
      </c>
    </row>
    <row r="2" spans="66:102" s="1" customFormat="1" ht="41.25" customHeight="1">
      <c r="BN2" s="60" t="s">
        <v>1</v>
      </c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N4" s="8" t="s">
        <v>21</v>
      </c>
    </row>
    <row r="5" s="8" customFormat="1" ht="12">
      <c r="BN5" s="8" t="s">
        <v>22</v>
      </c>
    </row>
    <row r="6" s="1" customFormat="1" ht="12.75"/>
    <row r="7" s="3" customFormat="1" ht="16.5">
      <c r="CX7" s="4" t="s">
        <v>2</v>
      </c>
    </row>
    <row r="8" s="3" customFormat="1" ht="26.25" customHeight="1"/>
    <row r="9" spans="1:102" s="5" customFormat="1" ht="18.75">
      <c r="A9" s="56" t="s">
        <v>112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</row>
    <row r="10" spans="1:102" s="6" customFormat="1" ht="39.75" customHeight="1">
      <c r="A10" s="57" t="s">
        <v>113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</row>
    <row r="11" ht="18.75" customHeight="1"/>
    <row r="12" spans="1:102" s="12" customFormat="1" ht="27.75" customHeight="1">
      <c r="A12" s="130" t="s">
        <v>114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1"/>
      <c r="V12" s="129" t="s">
        <v>115</v>
      </c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5"/>
      <c r="AW12" s="129" t="s">
        <v>116</v>
      </c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5"/>
      <c r="BX12" s="129" t="s">
        <v>117</v>
      </c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</row>
    <row r="13" spans="1:102" s="12" customFormat="1" ht="35.25" customHeight="1">
      <c r="A13" s="132"/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3"/>
      <c r="V13" s="128" t="s">
        <v>107</v>
      </c>
      <c r="W13" s="128"/>
      <c r="X13" s="128"/>
      <c r="Y13" s="128"/>
      <c r="Z13" s="128"/>
      <c r="AA13" s="128"/>
      <c r="AB13" s="128"/>
      <c r="AC13" s="128"/>
      <c r="AD13" s="128"/>
      <c r="AE13" s="128" t="s">
        <v>108</v>
      </c>
      <c r="AF13" s="128"/>
      <c r="AG13" s="128"/>
      <c r="AH13" s="128"/>
      <c r="AI13" s="128"/>
      <c r="AJ13" s="128"/>
      <c r="AK13" s="128"/>
      <c r="AL13" s="128"/>
      <c r="AM13" s="128"/>
      <c r="AN13" s="128" t="s">
        <v>118</v>
      </c>
      <c r="AO13" s="128"/>
      <c r="AP13" s="128"/>
      <c r="AQ13" s="128"/>
      <c r="AR13" s="128"/>
      <c r="AS13" s="128"/>
      <c r="AT13" s="128"/>
      <c r="AU13" s="128"/>
      <c r="AV13" s="128"/>
      <c r="AW13" s="128" t="s">
        <v>107</v>
      </c>
      <c r="AX13" s="128"/>
      <c r="AY13" s="128"/>
      <c r="AZ13" s="128"/>
      <c r="BA13" s="128"/>
      <c r="BB13" s="128"/>
      <c r="BC13" s="128"/>
      <c r="BD13" s="128"/>
      <c r="BE13" s="128"/>
      <c r="BF13" s="128" t="s">
        <v>108</v>
      </c>
      <c r="BG13" s="128"/>
      <c r="BH13" s="128"/>
      <c r="BI13" s="128"/>
      <c r="BJ13" s="128"/>
      <c r="BK13" s="128"/>
      <c r="BL13" s="128"/>
      <c r="BM13" s="128"/>
      <c r="BN13" s="128"/>
      <c r="BO13" s="128" t="s">
        <v>118</v>
      </c>
      <c r="BP13" s="128"/>
      <c r="BQ13" s="128"/>
      <c r="BR13" s="128"/>
      <c r="BS13" s="128"/>
      <c r="BT13" s="128"/>
      <c r="BU13" s="128"/>
      <c r="BV13" s="128"/>
      <c r="BW13" s="128"/>
      <c r="BX13" s="128" t="s">
        <v>107</v>
      </c>
      <c r="BY13" s="128"/>
      <c r="BZ13" s="128"/>
      <c r="CA13" s="128"/>
      <c r="CB13" s="128"/>
      <c r="CC13" s="128"/>
      <c r="CD13" s="128"/>
      <c r="CE13" s="128"/>
      <c r="CF13" s="128"/>
      <c r="CG13" s="128" t="s">
        <v>108</v>
      </c>
      <c r="CH13" s="128"/>
      <c r="CI13" s="128"/>
      <c r="CJ13" s="128"/>
      <c r="CK13" s="128"/>
      <c r="CL13" s="128"/>
      <c r="CM13" s="128"/>
      <c r="CN13" s="128"/>
      <c r="CO13" s="128"/>
      <c r="CP13" s="128" t="s">
        <v>118</v>
      </c>
      <c r="CQ13" s="128"/>
      <c r="CR13" s="128"/>
      <c r="CS13" s="128"/>
      <c r="CT13" s="128"/>
      <c r="CU13" s="128"/>
      <c r="CV13" s="128"/>
      <c r="CW13" s="128"/>
      <c r="CX13" s="129"/>
    </row>
    <row r="14" spans="1:102" s="13" customFormat="1" ht="33" customHeight="1">
      <c r="A14" s="125" t="s">
        <v>42</v>
      </c>
      <c r="B14" s="120"/>
      <c r="C14" s="120"/>
      <c r="D14" s="120"/>
      <c r="E14" s="120"/>
      <c r="F14" s="121"/>
      <c r="G14" s="126" t="s">
        <v>119</v>
      </c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1"/>
    </row>
    <row r="15" spans="1:102" s="13" customFormat="1" ht="19.5" customHeight="1">
      <c r="A15" s="122"/>
      <c r="B15" s="118"/>
      <c r="C15" s="118"/>
      <c r="D15" s="118"/>
      <c r="E15" s="118"/>
      <c r="F15" s="119"/>
      <c r="G15" s="123" t="s">
        <v>120</v>
      </c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9"/>
    </row>
    <row r="16" spans="1:102" s="13" customFormat="1" ht="33" customHeight="1">
      <c r="A16" s="115"/>
      <c r="B16" s="110"/>
      <c r="C16" s="110"/>
      <c r="D16" s="110"/>
      <c r="E16" s="110"/>
      <c r="F16" s="111"/>
      <c r="G16" s="116" t="s">
        <v>121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1"/>
    </row>
    <row r="17" spans="1:102" s="13" customFormat="1" ht="33" customHeight="1">
      <c r="A17" s="125" t="s">
        <v>45</v>
      </c>
      <c r="B17" s="120"/>
      <c r="C17" s="120"/>
      <c r="D17" s="120"/>
      <c r="E17" s="120"/>
      <c r="F17" s="121"/>
      <c r="G17" s="126" t="s">
        <v>122</v>
      </c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1"/>
    </row>
    <row r="18" spans="1:102" s="13" customFormat="1" ht="19.5" customHeight="1">
      <c r="A18" s="122"/>
      <c r="B18" s="118"/>
      <c r="C18" s="118"/>
      <c r="D18" s="118"/>
      <c r="E18" s="118"/>
      <c r="F18" s="119"/>
      <c r="G18" s="123" t="s">
        <v>120</v>
      </c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9"/>
    </row>
    <row r="19" spans="1:102" s="13" customFormat="1" ht="33" customHeight="1">
      <c r="A19" s="115"/>
      <c r="B19" s="110"/>
      <c r="C19" s="110"/>
      <c r="D19" s="110"/>
      <c r="E19" s="110"/>
      <c r="F19" s="111"/>
      <c r="G19" s="116" t="s">
        <v>123</v>
      </c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1"/>
    </row>
    <row r="20" spans="1:102" s="13" customFormat="1" ht="45" customHeight="1">
      <c r="A20" s="125" t="s">
        <v>47</v>
      </c>
      <c r="B20" s="120"/>
      <c r="C20" s="120"/>
      <c r="D20" s="120"/>
      <c r="E20" s="120"/>
      <c r="F20" s="121"/>
      <c r="G20" s="126" t="s">
        <v>124</v>
      </c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1"/>
    </row>
    <row r="21" spans="1:102" s="13" customFormat="1" ht="19.5" customHeight="1">
      <c r="A21" s="122"/>
      <c r="B21" s="118"/>
      <c r="C21" s="118"/>
      <c r="D21" s="118"/>
      <c r="E21" s="118"/>
      <c r="F21" s="119"/>
      <c r="G21" s="123" t="s">
        <v>120</v>
      </c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9"/>
    </row>
    <row r="22" spans="1:102" s="13" customFormat="1" ht="45" customHeight="1">
      <c r="A22" s="115"/>
      <c r="B22" s="110"/>
      <c r="C22" s="110"/>
      <c r="D22" s="110"/>
      <c r="E22" s="110"/>
      <c r="F22" s="111"/>
      <c r="G22" s="116" t="s">
        <v>125</v>
      </c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1"/>
    </row>
    <row r="23" spans="1:102" s="13" customFormat="1" ht="45" customHeight="1">
      <c r="A23" s="125" t="s">
        <v>54</v>
      </c>
      <c r="B23" s="120"/>
      <c r="C23" s="120"/>
      <c r="D23" s="120"/>
      <c r="E23" s="120"/>
      <c r="F23" s="121"/>
      <c r="G23" s="126" t="s">
        <v>126</v>
      </c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1"/>
    </row>
    <row r="24" spans="1:102" s="13" customFormat="1" ht="19.5" customHeight="1">
      <c r="A24" s="122"/>
      <c r="B24" s="118"/>
      <c r="C24" s="118"/>
      <c r="D24" s="118"/>
      <c r="E24" s="118"/>
      <c r="F24" s="119"/>
      <c r="G24" s="123" t="s">
        <v>120</v>
      </c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9"/>
    </row>
    <row r="25" spans="1:102" s="13" customFormat="1" ht="45" customHeight="1">
      <c r="A25" s="115"/>
      <c r="B25" s="110"/>
      <c r="C25" s="110"/>
      <c r="D25" s="110"/>
      <c r="E25" s="110"/>
      <c r="F25" s="111"/>
      <c r="G25" s="116" t="s">
        <v>125</v>
      </c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1"/>
    </row>
    <row r="26" spans="1:102" s="13" customFormat="1" ht="33" customHeight="1">
      <c r="A26" s="125" t="s">
        <v>56</v>
      </c>
      <c r="B26" s="120"/>
      <c r="C26" s="120"/>
      <c r="D26" s="120"/>
      <c r="E26" s="120"/>
      <c r="F26" s="121"/>
      <c r="G26" s="126" t="s">
        <v>127</v>
      </c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1"/>
    </row>
    <row r="27" spans="1:102" s="13" customFormat="1" ht="19.5" customHeight="1">
      <c r="A27" s="122"/>
      <c r="B27" s="118"/>
      <c r="C27" s="118"/>
      <c r="D27" s="118"/>
      <c r="E27" s="118"/>
      <c r="F27" s="119"/>
      <c r="G27" s="123" t="s">
        <v>120</v>
      </c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9"/>
    </row>
    <row r="28" spans="1:102" s="13" customFormat="1" ht="45" customHeight="1">
      <c r="A28" s="115"/>
      <c r="B28" s="110"/>
      <c r="C28" s="110"/>
      <c r="D28" s="110"/>
      <c r="E28" s="110"/>
      <c r="F28" s="111"/>
      <c r="G28" s="116" t="s">
        <v>125</v>
      </c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1"/>
    </row>
    <row r="29" spans="1:102" s="13" customFormat="1" ht="33" customHeight="1">
      <c r="A29" s="112" t="s">
        <v>58</v>
      </c>
      <c r="B29" s="108"/>
      <c r="C29" s="108"/>
      <c r="D29" s="108"/>
      <c r="E29" s="108"/>
      <c r="F29" s="109"/>
      <c r="G29" s="113" t="s">
        <v>128</v>
      </c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9"/>
    </row>
    <row r="30" ht="4.5" customHeight="1"/>
    <row r="31" spans="1:102" ht="30" customHeight="1">
      <c r="A31" s="49" t="s">
        <v>129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ht="106.5" customHeight="1">
      <c r="A32" s="107" t="s">
        <v>130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</row>
    <row r="33" ht="3" customHeight="1"/>
  </sheetData>
  <sheetProtection/>
  <mergeCells count="194"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31:CX31"/>
    <mergeCell ref="A32:CX32"/>
    <mergeCell ref="AW29:BE29"/>
    <mergeCell ref="BF29:BN29"/>
    <mergeCell ref="BO29:BW29"/>
    <mergeCell ref="BX29:CF29"/>
    <mergeCell ref="CG29:CO29"/>
    <mergeCell ref="CP29:CX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scale="7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32"/>
  <sheetViews>
    <sheetView view="pageBreakPreview" zoomScaleSheetLayoutView="100" zoomScalePageLayoutView="0" workbookViewId="0" topLeftCell="A1">
      <selection activeCell="A9" sqref="A9:CX9"/>
    </sheetView>
  </sheetViews>
  <sheetFormatPr defaultColWidth="0.875" defaultRowHeight="12.75"/>
  <cols>
    <col min="1" max="16384" width="0.875" style="2" customWidth="1"/>
  </cols>
  <sheetData>
    <row r="1" s="1" customFormat="1" ht="12.75">
      <c r="BO1" s="1" t="s">
        <v>131</v>
      </c>
    </row>
    <row r="2" spans="67:102" s="1" customFormat="1" ht="39.75" customHeight="1">
      <c r="BO2" s="60" t="s">
        <v>1</v>
      </c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</row>
    <row r="3" s="1" customFormat="1" ht="5.25" customHeight="1"/>
    <row r="4" s="8" customFormat="1" ht="12">
      <c r="BO4" s="8" t="s">
        <v>21</v>
      </c>
    </row>
    <row r="5" s="8" customFormat="1" ht="12">
      <c r="BO5" s="8" t="s">
        <v>22</v>
      </c>
    </row>
    <row r="6" s="1" customFormat="1" ht="12.75"/>
    <row r="7" s="3" customFormat="1" ht="16.5">
      <c r="CX7" s="4" t="s">
        <v>2</v>
      </c>
    </row>
    <row r="8" s="3" customFormat="1" ht="15" customHeight="1"/>
    <row r="9" spans="1:102" s="5" customFormat="1" ht="18.75" customHeight="1">
      <c r="A9" s="138" t="s">
        <v>112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</row>
    <row r="10" spans="1:102" s="6" customFormat="1" ht="36.75" customHeight="1">
      <c r="A10" s="139" t="s">
        <v>132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</row>
    <row r="11" ht="12" customHeight="1"/>
    <row r="12" spans="1:102" s="9" customFormat="1" ht="33.75" customHeight="1">
      <c r="A12" s="140" t="s">
        <v>133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62"/>
      <c r="AI12" s="39" t="s">
        <v>134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89"/>
      <c r="BQ12" s="39" t="s">
        <v>116</v>
      </c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</row>
    <row r="13" spans="1:102" s="9" customFormat="1" ht="33.7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63"/>
      <c r="AI13" s="55" t="s">
        <v>107</v>
      </c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 t="s">
        <v>108</v>
      </c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 t="s">
        <v>118</v>
      </c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 t="s">
        <v>107</v>
      </c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 t="s">
        <v>108</v>
      </c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 t="s">
        <v>118</v>
      </c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39"/>
    </row>
    <row r="14" spans="1:102" s="10" customFormat="1" ht="16.5" customHeight="1">
      <c r="A14" s="68" t="s">
        <v>42</v>
      </c>
      <c r="B14" s="68"/>
      <c r="C14" s="68"/>
      <c r="D14" s="68"/>
      <c r="E14" s="68"/>
      <c r="F14" s="68"/>
      <c r="G14" s="70" t="s">
        <v>119</v>
      </c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82"/>
    </row>
    <row r="15" spans="1:102" s="10" customFormat="1" ht="16.5" customHeight="1">
      <c r="A15" s="74"/>
      <c r="B15" s="74"/>
      <c r="C15" s="74"/>
      <c r="D15" s="74"/>
      <c r="E15" s="74"/>
      <c r="F15" s="74"/>
      <c r="G15" s="76" t="s">
        <v>120</v>
      </c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81"/>
    </row>
    <row r="16" spans="1:102" s="10" customFormat="1" ht="16.5" customHeight="1">
      <c r="A16" s="46"/>
      <c r="B16" s="46"/>
      <c r="C16" s="46"/>
      <c r="D16" s="46"/>
      <c r="E16" s="46"/>
      <c r="F16" s="46"/>
      <c r="G16" s="67" t="s">
        <v>121</v>
      </c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8"/>
    </row>
    <row r="17" spans="1:102" s="10" customFormat="1" ht="33.75" customHeight="1">
      <c r="A17" s="68" t="s">
        <v>45</v>
      </c>
      <c r="B17" s="68"/>
      <c r="C17" s="68"/>
      <c r="D17" s="68"/>
      <c r="E17" s="68"/>
      <c r="F17" s="68"/>
      <c r="G17" s="70" t="s">
        <v>135</v>
      </c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137">
        <v>5</v>
      </c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137">
        <f>AT17*35</f>
        <v>175</v>
      </c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82"/>
    </row>
    <row r="18" spans="1:102" s="10" customFormat="1" ht="16.5" customHeight="1">
      <c r="A18" s="74"/>
      <c r="B18" s="74"/>
      <c r="C18" s="74"/>
      <c r="D18" s="74"/>
      <c r="E18" s="74"/>
      <c r="F18" s="74"/>
      <c r="G18" s="76" t="s">
        <v>120</v>
      </c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81"/>
    </row>
    <row r="19" spans="1:102" s="10" customFormat="1" ht="16.5" customHeight="1">
      <c r="A19" s="46"/>
      <c r="B19" s="46"/>
      <c r="C19" s="46"/>
      <c r="D19" s="46"/>
      <c r="E19" s="46"/>
      <c r="F19" s="46"/>
      <c r="G19" s="67" t="s">
        <v>123</v>
      </c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8"/>
    </row>
    <row r="20" spans="1:102" s="10" customFormat="1" ht="33.75" customHeight="1">
      <c r="A20" s="68" t="s">
        <v>47</v>
      </c>
      <c r="B20" s="68"/>
      <c r="C20" s="68"/>
      <c r="D20" s="68"/>
      <c r="E20" s="68"/>
      <c r="F20" s="68"/>
      <c r="G20" s="70" t="s">
        <v>124</v>
      </c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72">
        <v>2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>
        <f>AI20*225</f>
        <v>450</v>
      </c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82"/>
    </row>
    <row r="21" spans="1:102" s="10" customFormat="1" ht="16.5" customHeight="1">
      <c r="A21" s="74"/>
      <c r="B21" s="74"/>
      <c r="C21" s="74"/>
      <c r="D21" s="74"/>
      <c r="E21" s="74"/>
      <c r="F21" s="74"/>
      <c r="G21" s="76" t="s">
        <v>120</v>
      </c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81"/>
    </row>
    <row r="22" spans="1:102" s="10" customFormat="1" ht="33.75" customHeight="1">
      <c r="A22" s="46"/>
      <c r="B22" s="46"/>
      <c r="C22" s="46"/>
      <c r="D22" s="46"/>
      <c r="E22" s="46"/>
      <c r="F22" s="46"/>
      <c r="G22" s="67" t="s">
        <v>136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8"/>
    </row>
    <row r="23" spans="1:102" s="10" customFormat="1" ht="33.75" customHeight="1">
      <c r="A23" s="68" t="s">
        <v>54</v>
      </c>
      <c r="B23" s="68"/>
      <c r="C23" s="68"/>
      <c r="D23" s="68"/>
      <c r="E23" s="68"/>
      <c r="F23" s="68"/>
      <c r="G23" s="70" t="s">
        <v>126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137">
        <v>1</v>
      </c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137">
        <v>1100</v>
      </c>
      <c r="CC23" s="137"/>
      <c r="CD23" s="137"/>
      <c r="CE23" s="137"/>
      <c r="CF23" s="137"/>
      <c r="CG23" s="137"/>
      <c r="CH23" s="137"/>
      <c r="CI23" s="137"/>
      <c r="CJ23" s="137"/>
      <c r="CK23" s="137"/>
      <c r="CL23" s="137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82"/>
    </row>
    <row r="24" spans="1:102" s="10" customFormat="1" ht="16.5" customHeight="1">
      <c r="A24" s="74"/>
      <c r="B24" s="74"/>
      <c r="C24" s="74"/>
      <c r="D24" s="74"/>
      <c r="E24" s="74"/>
      <c r="F24" s="74"/>
      <c r="G24" s="76" t="s">
        <v>120</v>
      </c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81"/>
    </row>
    <row r="25" spans="1:102" s="10" customFormat="1" ht="33.75" customHeight="1">
      <c r="A25" s="46"/>
      <c r="B25" s="46"/>
      <c r="C25" s="46"/>
      <c r="D25" s="46"/>
      <c r="E25" s="46"/>
      <c r="F25" s="46"/>
      <c r="G25" s="67" t="s">
        <v>136</v>
      </c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8"/>
    </row>
    <row r="26" spans="1:102" s="10" customFormat="1" ht="16.5" customHeight="1">
      <c r="A26" s="68" t="s">
        <v>56</v>
      </c>
      <c r="B26" s="68"/>
      <c r="C26" s="68"/>
      <c r="D26" s="68"/>
      <c r="E26" s="68"/>
      <c r="F26" s="68"/>
      <c r="G26" s="70" t="s">
        <v>127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82"/>
    </row>
    <row r="27" spans="1:102" s="10" customFormat="1" ht="16.5" customHeight="1">
      <c r="A27" s="74"/>
      <c r="B27" s="74"/>
      <c r="C27" s="74"/>
      <c r="D27" s="74"/>
      <c r="E27" s="74"/>
      <c r="F27" s="74"/>
      <c r="G27" s="76" t="s">
        <v>120</v>
      </c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81"/>
    </row>
    <row r="28" spans="1:102" s="10" customFormat="1" ht="33.75" customHeight="1">
      <c r="A28" s="46"/>
      <c r="B28" s="46"/>
      <c r="C28" s="46"/>
      <c r="D28" s="46"/>
      <c r="E28" s="46"/>
      <c r="F28" s="46"/>
      <c r="G28" s="67" t="s">
        <v>136</v>
      </c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8"/>
    </row>
    <row r="29" spans="1:102" s="10" customFormat="1" ht="18" customHeight="1">
      <c r="A29" s="43" t="s">
        <v>58</v>
      </c>
      <c r="B29" s="43"/>
      <c r="C29" s="43"/>
      <c r="D29" s="43"/>
      <c r="E29" s="43"/>
      <c r="F29" s="43"/>
      <c r="G29" s="45" t="s">
        <v>137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</row>
    <row r="30" ht="4.5" customHeight="1"/>
    <row r="31" spans="1:102" s="1" customFormat="1" ht="28.5" customHeight="1">
      <c r="A31" s="49" t="s">
        <v>129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</row>
    <row r="32" spans="1:102" s="1" customFormat="1" ht="105.75" customHeight="1">
      <c r="A32" s="107" t="s">
        <v>130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</row>
    <row r="33" ht="3" customHeight="1"/>
  </sheetData>
  <sheetProtection/>
  <mergeCells count="142"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Поздеева В.Е.</cp:lastModifiedBy>
  <cp:lastPrinted>2015-09-22T10:19:28Z</cp:lastPrinted>
  <dcterms:created xsi:type="dcterms:W3CDTF">2011-01-11T10:25:48Z</dcterms:created>
  <dcterms:modified xsi:type="dcterms:W3CDTF">2016-04-26T04:42:32Z</dcterms:modified>
  <cp:category/>
  <cp:version/>
  <cp:contentType/>
  <cp:contentStatus/>
</cp:coreProperties>
</file>